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итог" sheetId="1" r:id="rId1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<sst xmlns="http://schemas.openxmlformats.org/spreadsheetml/2006/main" count="270" uniqueCount="85">
  <si>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</si>
  <si>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</si>
  <si>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</si>
  <si>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</si>
  <si>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</si>
  <si>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</si>
  <si>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</si>
  <si>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</si>
  <si>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</si>
  <si>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</si>
  <si>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</si>
  <si>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</si>
  <si>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</si>
  <si>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</si>
  <si>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</si>
  <si>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</si>
  <si>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</si>
  <si>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</si>
  <si>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</si>
  <si>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</si>
  <si>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</si>
  <si>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</si>
  <si>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</si>
  <si>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</si>
  <si>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</si>
  <si>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</si>
  <si>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</si>
  <si>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</si>
  <si>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</si>
  <si>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</si>
  <si>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</si>
  <si>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</si>
  <si>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</si>
  <si>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</si>
  <si>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</si>
  <si>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</si>
  <si>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</si>
  <si>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</si>
  <si>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</si>
  <si>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</si>
  <si>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</si>
  <si>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</si>
  <si>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</si>
  <si>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</si>
  <si>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</si>
  <si>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</si>
  <si>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</si>
  <si>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</si>
  <si>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</si>
  <si>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</si>
  <si>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</si>
  <si>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</si>
  <si>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</si>
  <si>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</si>
  <si>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</si>
  <si>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</si>
  <si>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дома неблагоустроенные</t>
  </si>
  <si>
    <t>ул. Льва Толстого, 33</t>
  </si>
  <si>
    <t>ул. Льва Толстого, 27</t>
  </si>
  <si>
    <t>ул. Льва Толстого, 28</t>
  </si>
  <si>
    <t>ул. Ивана Рябова, 12</t>
  </si>
  <si>
    <t>ул. Льва Толстого, 14, корп. 1</t>
  </si>
  <si>
    <t>ул. Морская, 1</t>
  </si>
  <si>
    <t>ул. Морская, 3</t>
  </si>
  <si>
    <t>ул. Льва Толстого, 39</t>
  </si>
  <si>
    <t>ул. Льва Толстого, 10</t>
  </si>
  <si>
    <t>ул. Льва Толстого, 35</t>
  </si>
  <si>
    <t>ул. Льва Толстого, 18</t>
  </si>
  <si>
    <t>с цент отоплением  без канализации</t>
  </si>
  <si>
    <t>ул. Стадионна, 10</t>
  </si>
  <si>
    <t>ул. Стадионна, 12</t>
  </si>
  <si>
    <t>ул. Стадионна, 14</t>
  </si>
  <si>
    <t>ул. Льва Толстого, 28, корп. 1</t>
  </si>
  <si>
    <t>ул. Льва Толстого, 30, корп. 1</t>
  </si>
  <si>
    <t>дерев дома неблагоустроенные  МВК</t>
  </si>
  <si>
    <t>Лот №3</t>
  </si>
  <si>
    <t>Жилой район Маймаксанский территориальный округ ,поселок Конвейер о. Бревенник</t>
  </si>
  <si>
    <t>4 раз(а) в год</t>
  </si>
  <si>
    <t>3раз(а) в неделю</t>
  </si>
  <si>
    <t>4раз(а) в неделю</t>
  </si>
  <si>
    <t>5раз(а) в неделю</t>
  </si>
  <si>
    <t>по необходимости</t>
  </si>
  <si>
    <t>1раз(а) в год</t>
  </si>
  <si>
    <t>проверка исправности вытяжек 2 раз(а) в год. Проверка наличия тяги в дымовентиляционных каналах 1 раз(а) в год. Проверка заземления оболочки электрокабеля, замеры сопротивления ____ раз(а) в год.</t>
  </si>
  <si>
    <t>проверка исправности вытяжек 2 раз(а) в год. Проверка наличия тяги в дымовентиляционных каналах 1раз(а) в год. Проверка заземления оболочки электрокабеля, замеры сопротивления ____ раз(а) в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</si>
</sst>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5" fillId="34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5"/>
  <sheetViews>
    <sheetView tabSelected="1" view="pageBreakPreview" zoomScaleSheetLayoutView="100" zoomScalePageLayoutView="0" workbookViewId="0" topLeftCell="A1">
      <pane xSplit="6" ySplit="9" topLeftCell="CN19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CW30" sqref="CW30"/>
    </sheetView>
  </sheetViews>
  <sheetFormatPr defaultColWidth="9.00390625" defaultRowHeight="12.75"/>
  <cols>
    <col min="1" max="5" width="9.125" style="1" customWidth="1"/>
    <col min="6" max="6" width="7.25390625" style="1" customWidth="1"/>
    <col min="7" max="7" width="14.375" style="1" customWidth="1"/>
    <col min="8" max="8" width="0.12890625" style="1" hidden="1" customWidth="1"/>
    <col min="9" max="9" width="5.75390625" style="18" customWidth="1"/>
    <col min="10" max="10" width="8.125" style="18" customWidth="1"/>
    <col min="11" max="11" width="9.25390625" style="18" customWidth="1"/>
    <col min="12" max="18" width="9.25390625" style="18" hidden="1" customWidth="1"/>
    <col min="19" max="23" width="9.875" style="18" hidden="1" customWidth="1"/>
    <col min="24" max="24" width="9.25390625" style="18" hidden="1" customWidth="1"/>
    <col min="25" max="25" width="21.00390625" style="18" hidden="1" customWidth="1"/>
    <col min="26" max="26" width="6.75390625" style="18" hidden="1" customWidth="1"/>
    <col min="27" max="27" width="5.75390625" style="18" hidden="1" customWidth="1"/>
    <col min="28" max="28" width="8.875" style="18" hidden="1" customWidth="1"/>
    <col min="29" max="29" width="9.25390625" style="18" hidden="1" customWidth="1"/>
    <col min="30" max="32" width="8.875" style="18" hidden="1" customWidth="1"/>
    <col min="33" max="33" width="14.75390625" style="18" customWidth="1"/>
    <col min="34" max="34" width="6.75390625" style="18" hidden="1" customWidth="1"/>
    <col min="35" max="35" width="5.75390625" style="18" customWidth="1"/>
    <col min="36" max="36" width="8.625" style="18" customWidth="1"/>
    <col min="37" max="37" width="9.125" style="18" customWidth="1"/>
    <col min="38" max="38" width="8.75390625" style="18" customWidth="1"/>
    <col min="39" max="42" width="9.875" style="18" hidden="1" customWidth="1"/>
    <col min="43" max="43" width="0.875" style="18" customWidth="1"/>
    <col min="44" max="44" width="15.625" style="18" customWidth="1"/>
    <col min="45" max="45" width="6.75390625" style="18" hidden="1" customWidth="1"/>
    <col min="46" max="46" width="5.75390625" style="18" customWidth="1"/>
    <col min="47" max="47" width="8.625" style="18" customWidth="1"/>
    <col min="48" max="48" width="9.875" style="18" bestFit="1" customWidth="1"/>
    <col min="49" max="80" width="9.875" style="18" hidden="1" customWidth="1"/>
    <col min="81" max="81" width="21.00390625" style="18" hidden="1" customWidth="1"/>
    <col min="82" max="82" width="6.75390625" style="18" hidden="1" customWidth="1"/>
    <col min="83" max="83" width="5.75390625" style="18" hidden="1" customWidth="1"/>
    <col min="84" max="84" width="9.875" style="18" hidden="1" customWidth="1"/>
    <col min="85" max="85" width="21.00390625" style="18" hidden="1" customWidth="1"/>
    <col min="86" max="86" width="6.75390625" style="18" hidden="1" customWidth="1"/>
    <col min="87" max="87" width="5.75390625" style="18" hidden="1" customWidth="1"/>
    <col min="88" max="88" width="9.875" style="18" hidden="1" customWidth="1"/>
    <col min="89" max="89" width="21.00390625" style="18" customWidth="1"/>
    <col min="90" max="90" width="6.75390625" style="18" hidden="1" customWidth="1"/>
    <col min="91" max="91" width="5.75390625" style="18" customWidth="1"/>
    <col min="92" max="92" width="8.625" style="18" customWidth="1"/>
    <col min="93" max="93" width="8.75390625" style="18" customWidth="1"/>
    <col min="94" max="94" width="8.875" style="18" customWidth="1"/>
    <col min="95" max="95" width="15.00390625" style="18" customWidth="1"/>
    <col min="96" max="96" width="6.75390625" style="18" hidden="1" customWidth="1"/>
    <col min="97" max="97" width="5.75390625" style="18" customWidth="1"/>
    <col min="98" max="98" width="9.00390625" style="18" customWidth="1"/>
    <col min="99" max="99" width="8.875" style="18" customWidth="1"/>
    <col min="100" max="100" width="9.875" style="18" customWidth="1"/>
    <col min="101" max="101" width="9.625" style="18" customWidth="1"/>
    <col min="102" max="102" width="8.75390625" style="18" customWidth="1"/>
    <col min="103" max="103" width="10.25390625" style="18" customWidth="1"/>
    <col min="104" max="158" width="9.125" style="1" customWidth="1"/>
  </cols>
  <sheetData>
    <row r="1" spans="1:12" ht="13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K1" s="37" t="s">
        <v>44</v>
      </c>
      <c r="L1" s="37" t="s">
        <v>44</v>
      </c>
    </row>
    <row r="2" spans="1:12" ht="15.7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K2" s="18" t="s">
        <v>45</v>
      </c>
      <c r="L2" s="18" t="s">
        <v>45</v>
      </c>
    </row>
    <row r="3" spans="1:12" ht="14.2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K3" s="18" t="s">
        <v>46</v>
      </c>
      <c r="L3" s="18" t="s">
        <v>46</v>
      </c>
    </row>
    <row r="4" spans="1:9" ht="13.5" customHeight="1">
      <c r="A4" s="63" t="s">
        <v>29</v>
      </c>
      <c r="B4" s="63"/>
      <c r="C4" s="63"/>
      <c r="D4" s="63"/>
      <c r="E4" s="63"/>
      <c r="F4" s="63"/>
      <c r="G4" s="63"/>
      <c r="H4" s="63"/>
      <c r="I4" s="63"/>
    </row>
    <row r="5" spans="1:103" ht="6.75" customHeight="1">
      <c r="A5" s="2"/>
      <c r="B5" s="2"/>
      <c r="C5" s="2"/>
      <c r="D5" s="2"/>
      <c r="E5" s="2"/>
      <c r="F5" s="2"/>
      <c r="G5" s="2"/>
      <c r="H5" s="2"/>
      <c r="I5" s="19"/>
      <c r="S5" s="19"/>
      <c r="T5" s="19"/>
      <c r="U5" s="19"/>
      <c r="V5" s="19"/>
      <c r="W5" s="19"/>
      <c r="Y5" s="19"/>
      <c r="Z5" s="19"/>
      <c r="AA5" s="19"/>
      <c r="AB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</row>
    <row r="6" spans="1:2" ht="12.75">
      <c r="A6" s="3" t="s">
        <v>75</v>
      </c>
      <c r="B6" s="3" t="s">
        <v>76</v>
      </c>
    </row>
    <row r="7" spans="1:103" ht="13.5" customHeight="1">
      <c r="A7" s="69" t="s">
        <v>3</v>
      </c>
      <c r="B7" s="69"/>
      <c r="C7" s="69"/>
      <c r="D7" s="69"/>
      <c r="E7" s="69"/>
      <c r="F7" s="69"/>
      <c r="G7" s="67" t="s">
        <v>28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1"/>
    </row>
    <row r="8" spans="1:103" ht="25.5" customHeight="1">
      <c r="A8" s="69"/>
      <c r="B8" s="69"/>
      <c r="C8" s="69"/>
      <c r="D8" s="69"/>
      <c r="E8" s="69"/>
      <c r="F8" s="70"/>
      <c r="G8" s="57" t="s">
        <v>54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6" t="s">
        <v>43</v>
      </c>
      <c r="Z8" s="56"/>
      <c r="AA8" s="56"/>
      <c r="AB8" s="56"/>
      <c r="AC8" s="56"/>
      <c r="AD8" s="56"/>
      <c r="AE8" s="56"/>
      <c r="AF8" s="56"/>
      <c r="AG8" s="56" t="s">
        <v>51</v>
      </c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 t="s">
        <v>52</v>
      </c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 t="s">
        <v>55</v>
      </c>
      <c r="CD8" s="56"/>
      <c r="CE8" s="56"/>
      <c r="CF8" s="56"/>
      <c r="CG8" s="56" t="s">
        <v>56</v>
      </c>
      <c r="CH8" s="56"/>
      <c r="CI8" s="56"/>
      <c r="CJ8" s="56"/>
      <c r="CK8" s="56" t="s">
        <v>68</v>
      </c>
      <c r="CL8" s="56"/>
      <c r="CM8" s="56"/>
      <c r="CN8" s="56"/>
      <c r="CO8" s="56"/>
      <c r="CP8" s="56"/>
      <c r="CQ8" s="64" t="s">
        <v>74</v>
      </c>
      <c r="CR8" s="65"/>
      <c r="CS8" s="65"/>
      <c r="CT8" s="65"/>
      <c r="CU8" s="65"/>
      <c r="CV8" s="65"/>
      <c r="CW8" s="65"/>
      <c r="CX8" s="66"/>
      <c r="CY8" s="1"/>
    </row>
    <row r="9" spans="1:103" s="5" customFormat="1" ht="59.25" customHeight="1">
      <c r="A9" s="69"/>
      <c r="B9" s="69"/>
      <c r="C9" s="69"/>
      <c r="D9" s="69"/>
      <c r="E9" s="69"/>
      <c r="F9" s="69"/>
      <c r="G9" s="35" t="s">
        <v>4</v>
      </c>
      <c r="H9" s="36" t="s">
        <v>5</v>
      </c>
      <c r="I9" s="36" t="s">
        <v>6</v>
      </c>
      <c r="J9" s="36" t="s">
        <v>72</v>
      </c>
      <c r="K9" s="36" t="s">
        <v>73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5" t="s">
        <v>4</v>
      </c>
      <c r="Z9" s="36" t="s">
        <v>5</v>
      </c>
      <c r="AA9" s="36" t="s">
        <v>6</v>
      </c>
      <c r="AB9" s="36"/>
      <c r="AC9" s="36"/>
      <c r="AD9" s="36"/>
      <c r="AE9" s="36"/>
      <c r="AF9" s="36"/>
      <c r="AG9" s="35" t="s">
        <v>4</v>
      </c>
      <c r="AH9" s="36" t="s">
        <v>5</v>
      </c>
      <c r="AI9" s="36" t="s">
        <v>6</v>
      </c>
      <c r="AJ9" s="36" t="s">
        <v>58</v>
      </c>
      <c r="AK9" s="36" t="s">
        <v>59</v>
      </c>
      <c r="AL9" s="36" t="s">
        <v>60</v>
      </c>
      <c r="AM9" s="36"/>
      <c r="AN9" s="36"/>
      <c r="AO9" s="36"/>
      <c r="AP9" s="36"/>
      <c r="AQ9" s="36"/>
      <c r="AR9" s="35" t="s">
        <v>4</v>
      </c>
      <c r="AS9" s="36" t="s">
        <v>5</v>
      </c>
      <c r="AT9" s="36" t="s">
        <v>6</v>
      </c>
      <c r="AU9" s="36" t="s">
        <v>62</v>
      </c>
      <c r="AV9" s="36" t="s">
        <v>67</v>
      </c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5" t="s">
        <v>4</v>
      </c>
      <c r="CD9" s="36" t="s">
        <v>5</v>
      </c>
      <c r="CE9" s="36" t="s">
        <v>6</v>
      </c>
      <c r="CF9" s="36"/>
      <c r="CG9" s="35" t="s">
        <v>4</v>
      </c>
      <c r="CH9" s="36" t="s">
        <v>5</v>
      </c>
      <c r="CI9" s="36" t="s">
        <v>6</v>
      </c>
      <c r="CJ9" s="36"/>
      <c r="CK9" s="35" t="s">
        <v>4</v>
      </c>
      <c r="CL9" s="36" t="s">
        <v>5</v>
      </c>
      <c r="CM9" s="36" t="s">
        <v>6</v>
      </c>
      <c r="CN9" s="36" t="s">
        <v>69</v>
      </c>
      <c r="CO9" s="36" t="s">
        <v>70</v>
      </c>
      <c r="CP9" s="36" t="s">
        <v>71</v>
      </c>
      <c r="CQ9" s="35" t="s">
        <v>4</v>
      </c>
      <c r="CR9" s="36" t="s">
        <v>5</v>
      </c>
      <c r="CS9" s="36" t="s">
        <v>6</v>
      </c>
      <c r="CT9" s="47" t="s">
        <v>61</v>
      </c>
      <c r="CU9" s="47" t="s">
        <v>63</v>
      </c>
      <c r="CV9" s="47" t="s">
        <v>64</v>
      </c>
      <c r="CW9" s="47" t="s">
        <v>65</v>
      </c>
      <c r="CX9" s="47" t="s">
        <v>66</v>
      </c>
      <c r="CY9" s="53" t="s">
        <v>57</v>
      </c>
    </row>
    <row r="10" spans="1:103" ht="12.75">
      <c r="A10" s="55" t="s">
        <v>7</v>
      </c>
      <c r="B10" s="55"/>
      <c r="C10" s="55"/>
      <c r="D10" s="55"/>
      <c r="E10" s="55"/>
      <c r="F10" s="55"/>
      <c r="G10" s="7"/>
      <c r="H10" s="8">
        <f>SUM(H11:H14)</f>
        <v>0</v>
      </c>
      <c r="I10" s="38">
        <f>SUM(I11:I14)</f>
        <v>0</v>
      </c>
      <c r="J10" s="21">
        <f>SUM(J11:J14)</f>
        <v>0</v>
      </c>
      <c r="K10" s="21">
        <f>SUM(K11:K14)</f>
        <v>0</v>
      </c>
      <c r="L10" s="21">
        <f>SUM(L11:L14)</f>
        <v>0</v>
      </c>
      <c r="M10" s="21">
        <f aca="true" t="shared" si="0" ref="M10:R10">SUM(M11:M14)</f>
        <v>0</v>
      </c>
      <c r="N10" s="21">
        <f t="shared" si="0"/>
        <v>0</v>
      </c>
      <c r="O10" s="21">
        <f>SUM(O11:O14)</f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aca="true" t="shared" si="1" ref="S10:X10"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F10">SUM(Z11:Z14)</f>
        <v>0</v>
      </c>
      <c r="AA10" s="43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7"/>
      <c r="AH10" s="20">
        <f aca="true" t="shared" si="3" ref="AH10:AQ10">SUM(AH11:AH14)</f>
        <v>0</v>
      </c>
      <c r="AI10" s="38">
        <f t="shared" si="3"/>
        <v>0</v>
      </c>
      <c r="AJ10" s="21">
        <f t="shared" si="3"/>
        <v>0</v>
      </c>
      <c r="AK10" s="21">
        <f t="shared" si="3"/>
        <v>0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7"/>
      <c r="AS10" s="20">
        <f aca="true" t="shared" si="4" ref="AS10:BB10">SUM(AS11:AS14)</f>
        <v>0</v>
      </c>
      <c r="AT10" s="38">
        <f t="shared" si="4"/>
        <v>0</v>
      </c>
      <c r="AU10" s="21">
        <f t="shared" si="4"/>
        <v>0</v>
      </c>
      <c r="AV10" s="21">
        <f t="shared" si="4"/>
        <v>0</v>
      </c>
      <c r="AW10" s="21">
        <f t="shared" si="4"/>
        <v>0</v>
      </c>
      <c r="AX10" s="21">
        <f t="shared" si="4"/>
        <v>0</v>
      </c>
      <c r="AY10" s="21">
        <f t="shared" si="4"/>
        <v>0</v>
      </c>
      <c r="AZ10" s="21">
        <f t="shared" si="4"/>
        <v>0</v>
      </c>
      <c r="BA10" s="21">
        <f t="shared" si="4"/>
        <v>0</v>
      </c>
      <c r="BB10" s="21">
        <f t="shared" si="4"/>
        <v>0</v>
      </c>
      <c r="BC10" s="21">
        <f aca="true" t="shared" si="5" ref="BC10:BH10">SUM(BC11:BC14)</f>
        <v>0</v>
      </c>
      <c r="BD10" s="21">
        <f t="shared" si="5"/>
        <v>0</v>
      </c>
      <c r="BE10" s="21">
        <f t="shared" si="5"/>
        <v>0</v>
      </c>
      <c r="BF10" s="21">
        <f t="shared" si="5"/>
        <v>0</v>
      </c>
      <c r="BG10" s="21">
        <f t="shared" si="5"/>
        <v>0</v>
      </c>
      <c r="BH10" s="21">
        <f t="shared" si="5"/>
        <v>0</v>
      </c>
      <c r="BI10" s="21">
        <f aca="true" t="shared" si="6" ref="BI10:CB10">SUM(BI11:BI14)</f>
        <v>0</v>
      </c>
      <c r="BJ10" s="21">
        <f t="shared" si="6"/>
        <v>0</v>
      </c>
      <c r="BK10" s="21">
        <f t="shared" si="6"/>
        <v>0</v>
      </c>
      <c r="BL10" s="21">
        <f t="shared" si="6"/>
        <v>0</v>
      </c>
      <c r="BM10" s="21">
        <f t="shared" si="6"/>
        <v>0</v>
      </c>
      <c r="BN10" s="21">
        <f t="shared" si="6"/>
        <v>0</v>
      </c>
      <c r="BO10" s="21">
        <f t="shared" si="6"/>
        <v>0</v>
      </c>
      <c r="BP10" s="21">
        <f t="shared" si="6"/>
        <v>0</v>
      </c>
      <c r="BQ10" s="21">
        <f t="shared" si="6"/>
        <v>0</v>
      </c>
      <c r="BR10" s="21">
        <f t="shared" si="6"/>
        <v>0</v>
      </c>
      <c r="BS10" s="21">
        <f t="shared" si="6"/>
        <v>0</v>
      </c>
      <c r="BT10" s="21">
        <f t="shared" si="6"/>
        <v>0</v>
      </c>
      <c r="BU10" s="21">
        <f t="shared" si="6"/>
        <v>0</v>
      </c>
      <c r="BV10" s="21">
        <f t="shared" si="6"/>
        <v>0</v>
      </c>
      <c r="BW10" s="21">
        <f t="shared" si="6"/>
        <v>0</v>
      </c>
      <c r="BX10" s="21">
        <f t="shared" si="6"/>
        <v>0</v>
      </c>
      <c r="BY10" s="21">
        <f t="shared" si="6"/>
        <v>0</v>
      </c>
      <c r="BZ10" s="21">
        <f t="shared" si="6"/>
        <v>0</v>
      </c>
      <c r="CA10" s="21">
        <f t="shared" si="6"/>
        <v>0</v>
      </c>
      <c r="CB10" s="21">
        <f t="shared" si="6"/>
        <v>0</v>
      </c>
      <c r="CC10" s="22"/>
      <c r="CD10" s="20">
        <f>SUM(CD11:CD14)</f>
        <v>0</v>
      </c>
      <c r="CE10" s="38">
        <f>SUM(CE11:CE14)</f>
        <v>0</v>
      </c>
      <c r="CF10" s="21">
        <f>SUM(CF11:CF14)</f>
        <v>0</v>
      </c>
      <c r="CG10" s="22"/>
      <c r="CH10" s="20">
        <f>SUM(CH11:CH14)</f>
        <v>0</v>
      </c>
      <c r="CI10" s="43">
        <f>SUM(CI11:CI14)</f>
        <v>0</v>
      </c>
      <c r="CJ10" s="21">
        <f>SUM(CJ11:CJ14)</f>
        <v>0</v>
      </c>
      <c r="CK10" s="7"/>
      <c r="CL10" s="20">
        <f>SUM(CL11:CL14)</f>
        <v>0</v>
      </c>
      <c r="CM10" s="38">
        <f>SUM(CM11:CM14)</f>
        <v>0</v>
      </c>
      <c r="CN10" s="21">
        <f>SUM(CN11:CN14)</f>
        <v>0</v>
      </c>
      <c r="CO10" s="21">
        <f>SUM(CO11:CO14)</f>
        <v>0</v>
      </c>
      <c r="CP10" s="21">
        <f>SUM(CP11:CP14)</f>
        <v>0</v>
      </c>
      <c r="CQ10" s="7"/>
      <c r="CR10" s="20">
        <f aca="true" t="shared" si="7" ref="CR10:CY10">SUM(CR11:CR14)</f>
        <v>0</v>
      </c>
      <c r="CS10" s="20">
        <v>0</v>
      </c>
      <c r="CT10" s="21">
        <f t="shared" si="7"/>
        <v>0</v>
      </c>
      <c r="CU10" s="21">
        <f t="shared" si="7"/>
        <v>0</v>
      </c>
      <c r="CV10" s="21">
        <f t="shared" si="7"/>
        <v>0</v>
      </c>
      <c r="CW10" s="21">
        <f t="shared" si="7"/>
        <v>0</v>
      </c>
      <c r="CX10" s="21">
        <f t="shared" si="7"/>
        <v>0</v>
      </c>
      <c r="CY10" s="50">
        <f t="shared" si="7"/>
        <v>0</v>
      </c>
    </row>
    <row r="11" spans="1:103" ht="12.75">
      <c r="A11" s="54" t="s">
        <v>8</v>
      </c>
      <c r="B11" s="54"/>
      <c r="C11" s="54"/>
      <c r="D11" s="54"/>
      <c r="E11" s="54"/>
      <c r="F11" s="54"/>
      <c r="G11" s="9" t="s">
        <v>9</v>
      </c>
      <c r="H11" s="10">
        <v>0</v>
      </c>
      <c r="I11" s="12">
        <v>0</v>
      </c>
      <c r="J11" s="24">
        <f aca="true" t="shared" si="8" ref="J11:X11">$H$40*$H$11/100*12*J39</f>
        <v>0</v>
      </c>
      <c r="K11" s="24">
        <f t="shared" si="8"/>
        <v>0</v>
      </c>
      <c r="L11" s="24">
        <f t="shared" si="8"/>
        <v>0</v>
      </c>
      <c r="M11" s="24">
        <f t="shared" si="8"/>
        <v>0</v>
      </c>
      <c r="N11" s="24">
        <f t="shared" si="8"/>
        <v>0</v>
      </c>
      <c r="O11" s="24">
        <f t="shared" si="8"/>
        <v>0</v>
      </c>
      <c r="P11" s="24">
        <f t="shared" si="8"/>
        <v>0</v>
      </c>
      <c r="Q11" s="24">
        <f t="shared" si="8"/>
        <v>0</v>
      </c>
      <c r="R11" s="24">
        <f t="shared" si="8"/>
        <v>0</v>
      </c>
      <c r="S11" s="24">
        <f t="shared" si="8"/>
        <v>0</v>
      </c>
      <c r="T11" s="24">
        <f t="shared" si="8"/>
        <v>0</v>
      </c>
      <c r="U11" s="24">
        <f t="shared" si="8"/>
        <v>0</v>
      </c>
      <c r="V11" s="24">
        <f t="shared" si="8"/>
        <v>0</v>
      </c>
      <c r="W11" s="24">
        <f t="shared" si="8"/>
        <v>0</v>
      </c>
      <c r="X11" s="24">
        <f t="shared" si="8"/>
        <v>0</v>
      </c>
      <c r="Y11" s="25" t="s">
        <v>9</v>
      </c>
      <c r="Z11" s="23">
        <v>0</v>
      </c>
      <c r="AA11" s="44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9" t="s">
        <v>9</v>
      </c>
      <c r="AH11" s="23">
        <v>0</v>
      </c>
      <c r="AI11" s="12">
        <v>0</v>
      </c>
      <c r="AJ11" s="24">
        <f aca="true" t="shared" si="9" ref="AJ11:AQ11">$H$40*$H$11/100*12*AJ39</f>
        <v>0</v>
      </c>
      <c r="AK11" s="24">
        <f t="shared" si="9"/>
        <v>0</v>
      </c>
      <c r="AL11" s="24">
        <f t="shared" si="9"/>
        <v>0</v>
      </c>
      <c r="AM11" s="24">
        <f t="shared" si="9"/>
        <v>0</v>
      </c>
      <c r="AN11" s="24">
        <f t="shared" si="9"/>
        <v>0</v>
      </c>
      <c r="AO11" s="24">
        <f t="shared" si="9"/>
        <v>0</v>
      </c>
      <c r="AP11" s="24">
        <f t="shared" si="9"/>
        <v>0</v>
      </c>
      <c r="AQ11" s="24">
        <f t="shared" si="9"/>
        <v>0</v>
      </c>
      <c r="AR11" s="9" t="s">
        <v>9</v>
      </c>
      <c r="AS11" s="23">
        <v>0</v>
      </c>
      <c r="AT11" s="12">
        <v>0</v>
      </c>
      <c r="AU11" s="24">
        <f aca="true" t="shared" si="10" ref="AU11:CB11">$H$40*$H$11/100*12*AU39</f>
        <v>0</v>
      </c>
      <c r="AV11" s="24">
        <f t="shared" si="10"/>
        <v>0</v>
      </c>
      <c r="AW11" s="24">
        <f t="shared" si="10"/>
        <v>0</v>
      </c>
      <c r="AX11" s="24">
        <f t="shared" si="10"/>
        <v>0</v>
      </c>
      <c r="AY11" s="24">
        <f t="shared" si="10"/>
        <v>0</v>
      </c>
      <c r="AZ11" s="24">
        <f t="shared" si="10"/>
        <v>0</v>
      </c>
      <c r="BA11" s="24">
        <f t="shared" si="10"/>
        <v>0</v>
      </c>
      <c r="BB11" s="24">
        <f t="shared" si="10"/>
        <v>0</v>
      </c>
      <c r="BC11" s="24">
        <f t="shared" si="10"/>
        <v>0</v>
      </c>
      <c r="BD11" s="24">
        <f t="shared" si="10"/>
        <v>0</v>
      </c>
      <c r="BE11" s="24">
        <f t="shared" si="10"/>
        <v>0</v>
      </c>
      <c r="BF11" s="24">
        <f t="shared" si="10"/>
        <v>0</v>
      </c>
      <c r="BG11" s="24">
        <f t="shared" si="10"/>
        <v>0</v>
      </c>
      <c r="BH11" s="24">
        <f t="shared" si="10"/>
        <v>0</v>
      </c>
      <c r="BI11" s="24">
        <f t="shared" si="10"/>
        <v>0</v>
      </c>
      <c r="BJ11" s="24">
        <f t="shared" si="10"/>
        <v>0</v>
      </c>
      <c r="BK11" s="24">
        <f t="shared" si="10"/>
        <v>0</v>
      </c>
      <c r="BL11" s="24">
        <f t="shared" si="10"/>
        <v>0</v>
      </c>
      <c r="BM11" s="24">
        <f t="shared" si="10"/>
        <v>0</v>
      </c>
      <c r="BN11" s="24">
        <f t="shared" si="10"/>
        <v>0</v>
      </c>
      <c r="BO11" s="24">
        <f t="shared" si="10"/>
        <v>0</v>
      </c>
      <c r="BP11" s="24">
        <f t="shared" si="10"/>
        <v>0</v>
      </c>
      <c r="BQ11" s="24">
        <f t="shared" si="10"/>
        <v>0</v>
      </c>
      <c r="BR11" s="24">
        <f t="shared" si="10"/>
        <v>0</v>
      </c>
      <c r="BS11" s="24">
        <f t="shared" si="10"/>
        <v>0</v>
      </c>
      <c r="BT11" s="24">
        <f t="shared" si="10"/>
        <v>0</v>
      </c>
      <c r="BU11" s="24">
        <f t="shared" si="10"/>
        <v>0</v>
      </c>
      <c r="BV11" s="24">
        <f t="shared" si="10"/>
        <v>0</v>
      </c>
      <c r="BW11" s="24">
        <f t="shared" si="10"/>
        <v>0</v>
      </c>
      <c r="BX11" s="24">
        <f t="shared" si="10"/>
        <v>0</v>
      </c>
      <c r="BY11" s="24">
        <f t="shared" si="10"/>
        <v>0</v>
      </c>
      <c r="BZ11" s="24">
        <f t="shared" si="10"/>
        <v>0</v>
      </c>
      <c r="CA11" s="24">
        <f t="shared" si="10"/>
        <v>0</v>
      </c>
      <c r="CB11" s="24">
        <f t="shared" si="10"/>
        <v>0</v>
      </c>
      <c r="CC11" s="25" t="s">
        <v>9</v>
      </c>
      <c r="CD11" s="23">
        <v>0</v>
      </c>
      <c r="CE11" s="12">
        <v>0</v>
      </c>
      <c r="CF11" s="24">
        <f>$H$40*$H$11/100*12*CF39</f>
        <v>0</v>
      </c>
      <c r="CG11" s="25" t="s">
        <v>9</v>
      </c>
      <c r="CH11" s="23">
        <v>0</v>
      </c>
      <c r="CI11" s="44">
        <v>0</v>
      </c>
      <c r="CJ11" s="24">
        <f>$H$40*$H$11/100*12*CJ39</f>
        <v>0</v>
      </c>
      <c r="CK11" s="9" t="s">
        <v>9</v>
      </c>
      <c r="CL11" s="23">
        <v>0</v>
      </c>
      <c r="CM11" s="12">
        <v>0</v>
      </c>
      <c r="CN11" s="24">
        <f>$H$40*$H$11/100*12*CN39</f>
        <v>0</v>
      </c>
      <c r="CO11" s="24">
        <f>$H$40*$H$11/100*12*CO39</f>
        <v>0</v>
      </c>
      <c r="CP11" s="24">
        <f>$H$40*$H$11/100*12*CP39</f>
        <v>0</v>
      </c>
      <c r="CQ11" s="9" t="s">
        <v>9</v>
      </c>
      <c r="CR11" s="23">
        <v>0</v>
      </c>
      <c r="CS11" s="49">
        <v>0</v>
      </c>
      <c r="CT11" s="24">
        <f aca="true" t="shared" si="11" ref="CT11:CY11">$H$40*$H$11/100*12*CT39</f>
        <v>0</v>
      </c>
      <c r="CU11" s="24">
        <f t="shared" si="11"/>
        <v>0</v>
      </c>
      <c r="CV11" s="24">
        <f t="shared" si="11"/>
        <v>0</v>
      </c>
      <c r="CW11" s="24">
        <f t="shared" si="11"/>
        <v>0</v>
      </c>
      <c r="CX11" s="24">
        <f t="shared" si="11"/>
        <v>0</v>
      </c>
      <c r="CY11" s="51">
        <f t="shared" si="11"/>
        <v>0</v>
      </c>
    </row>
    <row r="12" spans="1:103" ht="12.75">
      <c r="A12" s="54" t="s">
        <v>10</v>
      </c>
      <c r="B12" s="54"/>
      <c r="C12" s="54"/>
      <c r="D12" s="54"/>
      <c r="E12" s="54"/>
      <c r="F12" s="54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4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9" t="s">
        <v>9</v>
      </c>
      <c r="AH12" s="23">
        <v>0</v>
      </c>
      <c r="AI12" s="12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9" t="s">
        <v>9</v>
      </c>
      <c r="AS12" s="23">
        <v>0</v>
      </c>
      <c r="AT12" s="12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5" t="s">
        <v>9</v>
      </c>
      <c r="CD12" s="23">
        <v>0</v>
      </c>
      <c r="CE12" s="12">
        <v>0</v>
      </c>
      <c r="CF12" s="24">
        <v>0</v>
      </c>
      <c r="CG12" s="25" t="s">
        <v>9</v>
      </c>
      <c r="CH12" s="23">
        <v>0</v>
      </c>
      <c r="CI12" s="44">
        <v>0</v>
      </c>
      <c r="CJ12" s="24">
        <v>0</v>
      </c>
      <c r="CK12" s="9" t="s">
        <v>9</v>
      </c>
      <c r="CL12" s="23">
        <v>0</v>
      </c>
      <c r="CM12" s="12">
        <v>0</v>
      </c>
      <c r="CN12" s="24">
        <v>0</v>
      </c>
      <c r="CO12" s="24">
        <v>0</v>
      </c>
      <c r="CP12" s="24">
        <v>0</v>
      </c>
      <c r="CQ12" s="9" t="s">
        <v>9</v>
      </c>
      <c r="CR12" s="23">
        <v>0</v>
      </c>
      <c r="CS12" s="49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51">
        <v>0</v>
      </c>
    </row>
    <row r="13" spans="1:103" ht="12.75">
      <c r="A13" s="54" t="s">
        <v>11</v>
      </c>
      <c r="B13" s="54"/>
      <c r="C13" s="54"/>
      <c r="D13" s="54"/>
      <c r="E13" s="54"/>
      <c r="F13" s="54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4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9" t="s">
        <v>9</v>
      </c>
      <c r="AH13" s="23">
        <v>0</v>
      </c>
      <c r="AI13" s="12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9" t="s">
        <v>9</v>
      </c>
      <c r="AS13" s="23">
        <v>0</v>
      </c>
      <c r="AT13" s="12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5" t="s">
        <v>9</v>
      </c>
      <c r="CD13" s="23">
        <v>0</v>
      </c>
      <c r="CE13" s="12">
        <v>0</v>
      </c>
      <c r="CF13" s="24">
        <v>0</v>
      </c>
      <c r="CG13" s="25" t="s">
        <v>9</v>
      </c>
      <c r="CH13" s="23">
        <v>0</v>
      </c>
      <c r="CI13" s="44">
        <v>0</v>
      </c>
      <c r="CJ13" s="24">
        <v>0</v>
      </c>
      <c r="CK13" s="9" t="s">
        <v>9</v>
      </c>
      <c r="CL13" s="23">
        <v>0</v>
      </c>
      <c r="CM13" s="12">
        <v>0</v>
      </c>
      <c r="CN13" s="24">
        <v>0</v>
      </c>
      <c r="CO13" s="24">
        <v>0</v>
      </c>
      <c r="CP13" s="24">
        <v>0</v>
      </c>
      <c r="CQ13" s="9" t="s">
        <v>9</v>
      </c>
      <c r="CR13" s="23">
        <v>0</v>
      </c>
      <c r="CS13" s="49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51">
        <v>0</v>
      </c>
    </row>
    <row r="14" spans="1:103" ht="12.75">
      <c r="A14" s="54" t="s">
        <v>12</v>
      </c>
      <c r="B14" s="54"/>
      <c r="C14" s="54"/>
      <c r="D14" s="54"/>
      <c r="E14" s="54"/>
      <c r="F14" s="54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4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9" t="s">
        <v>13</v>
      </c>
      <c r="AH14" s="23">
        <v>0</v>
      </c>
      <c r="AI14" s="12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9" t="s">
        <v>13</v>
      </c>
      <c r="AS14" s="23">
        <v>0</v>
      </c>
      <c r="AT14" s="12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5" t="s">
        <v>13</v>
      </c>
      <c r="CD14" s="23">
        <v>0</v>
      </c>
      <c r="CE14" s="12">
        <v>0</v>
      </c>
      <c r="CF14" s="24">
        <v>0</v>
      </c>
      <c r="CG14" s="25" t="s">
        <v>13</v>
      </c>
      <c r="CH14" s="23">
        <v>0</v>
      </c>
      <c r="CI14" s="44">
        <v>0</v>
      </c>
      <c r="CJ14" s="24">
        <v>0</v>
      </c>
      <c r="CK14" s="9" t="s">
        <v>13</v>
      </c>
      <c r="CL14" s="23">
        <v>0</v>
      </c>
      <c r="CM14" s="12">
        <v>0</v>
      </c>
      <c r="CN14" s="24">
        <v>0</v>
      </c>
      <c r="CO14" s="24">
        <v>0</v>
      </c>
      <c r="CP14" s="24">
        <v>0</v>
      </c>
      <c r="CQ14" s="9" t="s">
        <v>13</v>
      </c>
      <c r="CR14" s="23">
        <v>0</v>
      </c>
      <c r="CS14" s="49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51">
        <v>0</v>
      </c>
    </row>
    <row r="15" spans="1:103" ht="23.25" customHeight="1">
      <c r="A15" s="55" t="s">
        <v>14</v>
      </c>
      <c r="B15" s="55"/>
      <c r="C15" s="55"/>
      <c r="D15" s="55"/>
      <c r="E15" s="55"/>
      <c r="F15" s="55"/>
      <c r="G15" s="11"/>
      <c r="H15" s="8">
        <f>SUM(H16:H21)</f>
        <v>51.41294050776808</v>
      </c>
      <c r="I15" s="38">
        <f aca="true" t="shared" si="12" ref="I15:X15">SUM(I16:I23)</f>
        <v>5.870000000000001</v>
      </c>
      <c r="J15" s="21">
        <f t="shared" si="12"/>
        <v>41841.36</v>
      </c>
      <c r="K15" s="21">
        <f t="shared" si="12"/>
        <v>62846.568</v>
      </c>
      <c r="L15" s="21">
        <f t="shared" si="12"/>
        <v>0</v>
      </c>
      <c r="M15" s="21">
        <f t="shared" si="12"/>
        <v>0</v>
      </c>
      <c r="N15" s="21">
        <f t="shared" si="12"/>
        <v>0</v>
      </c>
      <c r="O15" s="21">
        <f t="shared" si="12"/>
        <v>0</v>
      </c>
      <c r="P15" s="21">
        <f t="shared" si="12"/>
        <v>0</v>
      </c>
      <c r="Q15" s="21">
        <f t="shared" si="12"/>
        <v>0</v>
      </c>
      <c r="R15" s="21">
        <f t="shared" si="12"/>
        <v>0</v>
      </c>
      <c r="S15" s="20">
        <f>SUM(S16:S23)</f>
        <v>0</v>
      </c>
      <c r="T15" s="20">
        <f>SUM(T16:T23)</f>
        <v>0</v>
      </c>
      <c r="U15" s="20">
        <f>SUM(U16:U23)</f>
        <v>0</v>
      </c>
      <c r="V15" s="20">
        <f>SUM(V16:V23)</f>
        <v>0</v>
      </c>
      <c r="W15" s="20">
        <f>SUM(W16:W23)</f>
        <v>0</v>
      </c>
      <c r="X15" s="21">
        <f t="shared" si="12"/>
        <v>0</v>
      </c>
      <c r="Y15" s="26"/>
      <c r="Z15" s="20">
        <f>SUM(Z16:Z21)</f>
        <v>51.41294050776808</v>
      </c>
      <c r="AA15" s="43">
        <f aca="true" t="shared" si="13" ref="AA15:AF15">SUM(AA16:AA23)</f>
        <v>5.050000000000001</v>
      </c>
      <c r="AB15" s="21">
        <f t="shared" si="13"/>
        <v>0</v>
      </c>
      <c r="AC15" s="20">
        <f t="shared" si="13"/>
        <v>0</v>
      </c>
      <c r="AD15" s="21">
        <f t="shared" si="13"/>
        <v>0</v>
      </c>
      <c r="AE15" s="21">
        <f t="shared" si="13"/>
        <v>0</v>
      </c>
      <c r="AF15" s="21">
        <f t="shared" si="13"/>
        <v>0</v>
      </c>
      <c r="AG15" s="11"/>
      <c r="AH15" s="20">
        <f>SUM(AH16:AH21)</f>
        <v>51.41294050776808</v>
      </c>
      <c r="AI15" s="38">
        <f aca="true" t="shared" si="14" ref="AI15:AQ15">SUM(AI16:AI23)</f>
        <v>10.26</v>
      </c>
      <c r="AJ15" s="20">
        <f t="shared" si="14"/>
        <v>18123.264</v>
      </c>
      <c r="AK15" s="20">
        <f t="shared" si="14"/>
        <v>17790.84</v>
      </c>
      <c r="AL15" s="20">
        <f t="shared" si="14"/>
        <v>12521.304000000002</v>
      </c>
      <c r="AM15" s="20">
        <f t="shared" si="14"/>
        <v>0</v>
      </c>
      <c r="AN15" s="20">
        <f t="shared" si="14"/>
        <v>0</v>
      </c>
      <c r="AO15" s="20">
        <f t="shared" si="14"/>
        <v>0</v>
      </c>
      <c r="AP15" s="20">
        <f t="shared" si="14"/>
        <v>0</v>
      </c>
      <c r="AQ15" s="20">
        <f t="shared" si="14"/>
        <v>0</v>
      </c>
      <c r="AR15" s="11"/>
      <c r="AS15" s="20">
        <f>SUM(AS16:AS21)</f>
        <v>51.41294050776808</v>
      </c>
      <c r="AT15" s="38">
        <f>SUM(AT16:AT23)</f>
        <v>10.26</v>
      </c>
      <c r="AU15" s="20">
        <f aca="true" t="shared" si="15" ref="AU15:BB15">SUM(AU16:AU23)</f>
        <v>53027.784</v>
      </c>
      <c r="AV15" s="20">
        <f t="shared" si="15"/>
        <v>70116.84</v>
      </c>
      <c r="AW15" s="20">
        <f t="shared" si="15"/>
        <v>0</v>
      </c>
      <c r="AX15" s="20">
        <f t="shared" si="15"/>
        <v>0</v>
      </c>
      <c r="AY15" s="20">
        <f t="shared" si="15"/>
        <v>0</v>
      </c>
      <c r="AZ15" s="20">
        <f t="shared" si="15"/>
        <v>0</v>
      </c>
      <c r="BA15" s="20">
        <f t="shared" si="15"/>
        <v>0</v>
      </c>
      <c r="BB15" s="20">
        <f t="shared" si="15"/>
        <v>0</v>
      </c>
      <c r="BC15" s="20">
        <f aca="true" t="shared" si="16" ref="BC15:BH15">SUM(BC16:BC23)</f>
        <v>0</v>
      </c>
      <c r="BD15" s="20">
        <f t="shared" si="16"/>
        <v>0</v>
      </c>
      <c r="BE15" s="20">
        <f t="shared" si="16"/>
        <v>0</v>
      </c>
      <c r="BF15" s="20">
        <f t="shared" si="16"/>
        <v>0</v>
      </c>
      <c r="BG15" s="20">
        <f t="shared" si="16"/>
        <v>0</v>
      </c>
      <c r="BH15" s="20">
        <f t="shared" si="16"/>
        <v>0</v>
      </c>
      <c r="BI15" s="20">
        <f aca="true" t="shared" si="17" ref="BI15:CB15">SUM(BI16:BI23)</f>
        <v>0</v>
      </c>
      <c r="BJ15" s="20">
        <f t="shared" si="17"/>
        <v>0</v>
      </c>
      <c r="BK15" s="20">
        <f t="shared" si="17"/>
        <v>0</v>
      </c>
      <c r="BL15" s="20">
        <f t="shared" si="17"/>
        <v>0</v>
      </c>
      <c r="BM15" s="20">
        <f t="shared" si="17"/>
        <v>0</v>
      </c>
      <c r="BN15" s="20">
        <f t="shared" si="17"/>
        <v>0</v>
      </c>
      <c r="BO15" s="20">
        <f t="shared" si="17"/>
        <v>0</v>
      </c>
      <c r="BP15" s="20">
        <f t="shared" si="17"/>
        <v>0</v>
      </c>
      <c r="BQ15" s="20">
        <f t="shared" si="17"/>
        <v>0</v>
      </c>
      <c r="BR15" s="20">
        <f t="shared" si="17"/>
        <v>0</v>
      </c>
      <c r="BS15" s="20">
        <f t="shared" si="17"/>
        <v>0</v>
      </c>
      <c r="BT15" s="20">
        <f t="shared" si="17"/>
        <v>0</v>
      </c>
      <c r="BU15" s="20">
        <f t="shared" si="17"/>
        <v>0</v>
      </c>
      <c r="BV15" s="20">
        <f t="shared" si="17"/>
        <v>0</v>
      </c>
      <c r="BW15" s="20">
        <f t="shared" si="17"/>
        <v>0</v>
      </c>
      <c r="BX15" s="20">
        <f t="shared" si="17"/>
        <v>0</v>
      </c>
      <c r="BY15" s="20">
        <f t="shared" si="17"/>
        <v>0</v>
      </c>
      <c r="BZ15" s="20">
        <f t="shared" si="17"/>
        <v>0</v>
      </c>
      <c r="CA15" s="20">
        <f t="shared" si="17"/>
        <v>0</v>
      </c>
      <c r="CB15" s="20">
        <f t="shared" si="17"/>
        <v>0</v>
      </c>
      <c r="CC15" s="26"/>
      <c r="CD15" s="20">
        <f>SUM(CD16:CD21)</f>
        <v>51.41294050776808</v>
      </c>
      <c r="CE15" s="38">
        <f>SUM(CE16:CE23)</f>
        <v>5.050000000000001</v>
      </c>
      <c r="CF15" s="20">
        <f>SUM(CF16:CF23)</f>
        <v>0</v>
      </c>
      <c r="CG15" s="26"/>
      <c r="CH15" s="20">
        <f>SUM(CH16:CH21)</f>
        <v>51.41294050776808</v>
      </c>
      <c r="CI15" s="43">
        <f>SUM(CI16:CI23)</f>
        <v>5.050000000000001</v>
      </c>
      <c r="CJ15" s="20">
        <f>SUM(CJ16:CJ23)</f>
        <v>0</v>
      </c>
      <c r="CK15" s="11"/>
      <c r="CL15" s="20">
        <f>SUM(CL16:CL21)</f>
        <v>51.41294050776808</v>
      </c>
      <c r="CM15" s="38">
        <f>SUM(CM16:CM23)</f>
        <v>10.26</v>
      </c>
      <c r="CN15" s="20">
        <f>SUM(CN16:CN23)</f>
        <v>12792.168000000001</v>
      </c>
      <c r="CO15" s="20">
        <f>SUM(CO16:CO23)</f>
        <v>13026.096</v>
      </c>
      <c r="CP15" s="20">
        <f>SUM(CP16:CP23)</f>
        <v>12779.856</v>
      </c>
      <c r="CQ15" s="11"/>
      <c r="CR15" s="20">
        <f>SUM(CR16:CR21)</f>
        <v>51.41294050776808</v>
      </c>
      <c r="CS15" s="20">
        <f aca="true" t="shared" si="18" ref="CS15:CX15">SUM(CS16:CS23)</f>
        <v>9.26</v>
      </c>
      <c r="CT15" s="20">
        <f t="shared" si="18"/>
        <v>37536.336</v>
      </c>
      <c r="CU15" s="20">
        <f t="shared" si="18"/>
        <v>57704.615999999995</v>
      </c>
      <c r="CV15" s="20">
        <f t="shared" si="18"/>
        <v>65427.45599999999</v>
      </c>
      <c r="CW15" s="20">
        <f t="shared" si="18"/>
        <v>36369.576</v>
      </c>
      <c r="CX15" s="20">
        <f t="shared" si="18"/>
        <v>15712.368000000002</v>
      </c>
      <c r="CY15" s="38">
        <f>SUM(CY16:CY23)</f>
        <v>17236.8</v>
      </c>
    </row>
    <row r="16" spans="1:103" ht="12.75">
      <c r="A16" s="54" t="s">
        <v>15</v>
      </c>
      <c r="B16" s="54"/>
      <c r="C16" s="54"/>
      <c r="D16" s="54"/>
      <c r="E16" s="54"/>
      <c r="F16" s="54"/>
      <c r="G16" s="9" t="s">
        <v>79</v>
      </c>
      <c r="H16" s="12">
        <v>0.7598226127320953</v>
      </c>
      <c r="I16" s="12">
        <v>0.23</v>
      </c>
      <c r="J16" s="24">
        <f>$I$16*J39*$B$45</f>
        <v>1639.44</v>
      </c>
      <c r="K16" s="24">
        <f aca="true" t="shared" si="19" ref="K16:X16">$I$16*K39*$B$45</f>
        <v>2462.472</v>
      </c>
      <c r="L16" s="24">
        <f t="shared" si="19"/>
        <v>0</v>
      </c>
      <c r="M16" s="24">
        <f t="shared" si="19"/>
        <v>0</v>
      </c>
      <c r="N16" s="24">
        <f t="shared" si="19"/>
        <v>0</v>
      </c>
      <c r="O16" s="24">
        <f t="shared" si="19"/>
        <v>0</v>
      </c>
      <c r="P16" s="24">
        <f t="shared" si="19"/>
        <v>0</v>
      </c>
      <c r="Q16" s="24">
        <f t="shared" si="19"/>
        <v>0</v>
      </c>
      <c r="R16" s="24">
        <f t="shared" si="19"/>
        <v>0</v>
      </c>
      <c r="S16" s="24">
        <f t="shared" si="19"/>
        <v>0</v>
      </c>
      <c r="T16" s="24">
        <f t="shared" si="19"/>
        <v>0</v>
      </c>
      <c r="U16" s="24">
        <f t="shared" si="19"/>
        <v>0</v>
      </c>
      <c r="V16" s="24">
        <f t="shared" si="19"/>
        <v>0</v>
      </c>
      <c r="W16" s="24">
        <f t="shared" si="19"/>
        <v>0</v>
      </c>
      <c r="X16" s="24">
        <f t="shared" si="19"/>
        <v>0</v>
      </c>
      <c r="Y16" s="25" t="s">
        <v>9</v>
      </c>
      <c r="Z16" s="23">
        <v>0.7598226127320953</v>
      </c>
      <c r="AA16" s="44">
        <v>0.19</v>
      </c>
      <c r="AB16" s="24">
        <f>$AA$16*AB39*$B$45</f>
        <v>0</v>
      </c>
      <c r="AC16" s="24">
        <f>$AA$16*AC39*$B$45</f>
        <v>0</v>
      </c>
      <c r="AD16" s="24">
        <f>$AA$16*AD39*$B$45</f>
        <v>0</v>
      </c>
      <c r="AE16" s="24">
        <f>$AA$16*AE39*$B$45</f>
        <v>0</v>
      </c>
      <c r="AF16" s="24">
        <f>$AA$16*AF39*$B$45</f>
        <v>0</v>
      </c>
      <c r="AG16" s="9" t="s">
        <v>79</v>
      </c>
      <c r="AH16" s="23">
        <v>0.7598226127320953</v>
      </c>
      <c r="AI16" s="12">
        <v>0.25</v>
      </c>
      <c r="AJ16" s="24">
        <f aca="true" t="shared" si="20" ref="AJ16:AQ16">$AI$16*$B$45*AJ39</f>
        <v>441.59999999999997</v>
      </c>
      <c r="AK16" s="24">
        <f t="shared" si="20"/>
        <v>433.5</v>
      </c>
      <c r="AL16" s="24">
        <f t="shared" si="20"/>
        <v>305.1</v>
      </c>
      <c r="AM16" s="24">
        <f t="shared" si="20"/>
        <v>0</v>
      </c>
      <c r="AN16" s="24">
        <f t="shared" si="20"/>
        <v>0</v>
      </c>
      <c r="AO16" s="24">
        <f t="shared" si="20"/>
        <v>0</v>
      </c>
      <c r="AP16" s="24">
        <f t="shared" si="20"/>
        <v>0</v>
      </c>
      <c r="AQ16" s="24">
        <f t="shared" si="20"/>
        <v>0</v>
      </c>
      <c r="AR16" s="9" t="s">
        <v>79</v>
      </c>
      <c r="AS16" s="23">
        <v>0.7598226127320953</v>
      </c>
      <c r="AT16" s="12">
        <v>0.25</v>
      </c>
      <c r="AU16" s="24">
        <f aca="true" t="shared" si="21" ref="AU16:CB16">$AT$16*AU39*$B$45</f>
        <v>1292.1</v>
      </c>
      <c r="AV16" s="24">
        <f t="shared" si="21"/>
        <v>1708.5</v>
      </c>
      <c r="AW16" s="24">
        <f t="shared" si="21"/>
        <v>0</v>
      </c>
      <c r="AX16" s="24">
        <f t="shared" si="21"/>
        <v>0</v>
      </c>
      <c r="AY16" s="24">
        <f t="shared" si="21"/>
        <v>0</v>
      </c>
      <c r="AZ16" s="24">
        <f t="shared" si="21"/>
        <v>0</v>
      </c>
      <c r="BA16" s="24">
        <f t="shared" si="21"/>
        <v>0</v>
      </c>
      <c r="BB16" s="24">
        <f t="shared" si="21"/>
        <v>0</v>
      </c>
      <c r="BC16" s="24">
        <f t="shared" si="21"/>
        <v>0</v>
      </c>
      <c r="BD16" s="24">
        <f t="shared" si="21"/>
        <v>0</v>
      </c>
      <c r="BE16" s="24">
        <f t="shared" si="21"/>
        <v>0</v>
      </c>
      <c r="BF16" s="24">
        <f t="shared" si="21"/>
        <v>0</v>
      </c>
      <c r="BG16" s="24">
        <f t="shared" si="21"/>
        <v>0</v>
      </c>
      <c r="BH16" s="24">
        <f t="shared" si="21"/>
        <v>0</v>
      </c>
      <c r="BI16" s="24">
        <f t="shared" si="21"/>
        <v>0</v>
      </c>
      <c r="BJ16" s="24">
        <f t="shared" si="21"/>
        <v>0</v>
      </c>
      <c r="BK16" s="24">
        <f t="shared" si="21"/>
        <v>0</v>
      </c>
      <c r="BL16" s="24">
        <f t="shared" si="21"/>
        <v>0</v>
      </c>
      <c r="BM16" s="24">
        <f t="shared" si="21"/>
        <v>0</v>
      </c>
      <c r="BN16" s="24">
        <f t="shared" si="21"/>
        <v>0</v>
      </c>
      <c r="BO16" s="24">
        <f t="shared" si="21"/>
        <v>0</v>
      </c>
      <c r="BP16" s="24">
        <f t="shared" si="21"/>
        <v>0</v>
      </c>
      <c r="BQ16" s="24">
        <f t="shared" si="21"/>
        <v>0</v>
      </c>
      <c r="BR16" s="24">
        <f t="shared" si="21"/>
        <v>0</v>
      </c>
      <c r="BS16" s="24">
        <f t="shared" si="21"/>
        <v>0</v>
      </c>
      <c r="BT16" s="24">
        <f t="shared" si="21"/>
        <v>0</v>
      </c>
      <c r="BU16" s="24">
        <f t="shared" si="21"/>
        <v>0</v>
      </c>
      <c r="BV16" s="24">
        <f t="shared" si="21"/>
        <v>0</v>
      </c>
      <c r="BW16" s="24">
        <f t="shared" si="21"/>
        <v>0</v>
      </c>
      <c r="BX16" s="24">
        <f t="shared" si="21"/>
        <v>0</v>
      </c>
      <c r="BY16" s="24">
        <f t="shared" si="21"/>
        <v>0</v>
      </c>
      <c r="BZ16" s="24">
        <f t="shared" si="21"/>
        <v>0</v>
      </c>
      <c r="CA16" s="24">
        <f t="shared" si="21"/>
        <v>0</v>
      </c>
      <c r="CB16" s="24">
        <f t="shared" si="21"/>
        <v>0</v>
      </c>
      <c r="CC16" s="25" t="s">
        <v>9</v>
      </c>
      <c r="CD16" s="23">
        <v>0.7598226127320953</v>
      </c>
      <c r="CE16" s="12">
        <v>0.19</v>
      </c>
      <c r="CF16" s="24">
        <f>$CE$16*$B$45*CF39</f>
        <v>0</v>
      </c>
      <c r="CG16" s="25" t="s">
        <v>9</v>
      </c>
      <c r="CH16" s="23">
        <v>0.7598226127320953</v>
      </c>
      <c r="CI16" s="44">
        <v>0.19</v>
      </c>
      <c r="CJ16" s="24">
        <f>$CI$16*$B$45*CJ39</f>
        <v>0</v>
      </c>
      <c r="CK16" s="9" t="s">
        <v>79</v>
      </c>
      <c r="CL16" s="23">
        <v>0.7598226127320953</v>
      </c>
      <c r="CM16" s="12">
        <v>0.25</v>
      </c>
      <c r="CN16" s="24">
        <f>$CM$16*$B$45*CN39</f>
        <v>311.70000000000005</v>
      </c>
      <c r="CO16" s="24">
        <f>$CM$16*$B$45*CO39</f>
        <v>317.4</v>
      </c>
      <c r="CP16" s="24">
        <f>$CM$16*$B$45*CP39</f>
        <v>311.4</v>
      </c>
      <c r="CQ16" s="9" t="s">
        <v>79</v>
      </c>
      <c r="CR16" s="23">
        <v>0.7598226127320953</v>
      </c>
      <c r="CS16" s="12">
        <v>0</v>
      </c>
      <c r="CT16" s="24">
        <f>$CS$16*CT39*$B$45</f>
        <v>0</v>
      </c>
      <c r="CU16" s="24">
        <f>$CS$16*CU39*$B$45</f>
        <v>0</v>
      </c>
      <c r="CV16" s="24">
        <f>$CS$16*CV39*$B$45</f>
        <v>0</v>
      </c>
      <c r="CW16" s="24">
        <f>$CS$16*CW39*$B$45</f>
        <v>0</v>
      </c>
      <c r="CX16" s="24">
        <f>$CS$16*CX39*$B$45</f>
        <v>0</v>
      </c>
      <c r="CY16" s="51">
        <f>$AI$16*$B$45*CY39</f>
        <v>420</v>
      </c>
    </row>
    <row r="17" spans="1:103" ht="12.75">
      <c r="A17" s="54" t="s">
        <v>16</v>
      </c>
      <c r="B17" s="54"/>
      <c r="C17" s="54"/>
      <c r="D17" s="54"/>
      <c r="E17" s="54"/>
      <c r="F17" s="54"/>
      <c r="G17" s="9" t="s">
        <v>78</v>
      </c>
      <c r="H17" s="12">
        <v>6.63867871352785</v>
      </c>
      <c r="I17" s="12">
        <v>0.44</v>
      </c>
      <c r="J17" s="24">
        <f aca="true" t="shared" si="22" ref="J17:X17">$I$17*J39*$B$45</f>
        <v>3136.32</v>
      </c>
      <c r="K17" s="24">
        <f t="shared" si="22"/>
        <v>4710.816000000001</v>
      </c>
      <c r="L17" s="24">
        <f t="shared" si="22"/>
        <v>0</v>
      </c>
      <c r="M17" s="24">
        <f t="shared" si="22"/>
        <v>0</v>
      </c>
      <c r="N17" s="24">
        <f t="shared" si="22"/>
        <v>0</v>
      </c>
      <c r="O17" s="24">
        <f t="shared" si="22"/>
        <v>0</v>
      </c>
      <c r="P17" s="24">
        <f t="shared" si="22"/>
        <v>0</v>
      </c>
      <c r="Q17" s="24">
        <f t="shared" si="22"/>
        <v>0</v>
      </c>
      <c r="R17" s="24">
        <f t="shared" si="22"/>
        <v>0</v>
      </c>
      <c r="S17" s="24">
        <f t="shared" si="22"/>
        <v>0</v>
      </c>
      <c r="T17" s="24">
        <f t="shared" si="22"/>
        <v>0</v>
      </c>
      <c r="U17" s="24">
        <f t="shared" si="22"/>
        <v>0</v>
      </c>
      <c r="V17" s="24">
        <f t="shared" si="22"/>
        <v>0</v>
      </c>
      <c r="W17" s="24">
        <f t="shared" si="22"/>
        <v>0</v>
      </c>
      <c r="X17" s="24">
        <f t="shared" si="22"/>
        <v>0</v>
      </c>
      <c r="Y17" s="25" t="s">
        <v>9</v>
      </c>
      <c r="Z17" s="23">
        <v>6.63867871352785</v>
      </c>
      <c r="AA17" s="44">
        <v>0.56</v>
      </c>
      <c r="AB17" s="24">
        <f>$AA$17*AB39*$B$45</f>
        <v>0</v>
      </c>
      <c r="AC17" s="24">
        <f>$AA$17*AC39*$B$45</f>
        <v>0</v>
      </c>
      <c r="AD17" s="24">
        <f>$AA$17*AD39*$B$45</f>
        <v>0</v>
      </c>
      <c r="AE17" s="24">
        <f>$AA$17*AE39*$B$45</f>
        <v>0</v>
      </c>
      <c r="AF17" s="24">
        <f>$AA$17*AF39*$B$45</f>
        <v>0</v>
      </c>
      <c r="AG17" s="9" t="s">
        <v>78</v>
      </c>
      <c r="AH17" s="23">
        <v>6.63867871352785</v>
      </c>
      <c r="AI17" s="12">
        <v>0.44</v>
      </c>
      <c r="AJ17" s="24">
        <f aca="true" t="shared" si="23" ref="AJ17:AQ17">$AI$17*$B$45*AJ39</f>
        <v>777.216</v>
      </c>
      <c r="AK17" s="24">
        <f t="shared" si="23"/>
        <v>762.96</v>
      </c>
      <c r="AL17" s="24">
        <f t="shared" si="23"/>
        <v>536.976</v>
      </c>
      <c r="AM17" s="24">
        <f t="shared" si="23"/>
        <v>0</v>
      </c>
      <c r="AN17" s="24">
        <f t="shared" si="23"/>
        <v>0</v>
      </c>
      <c r="AO17" s="24">
        <f t="shared" si="23"/>
        <v>0</v>
      </c>
      <c r="AP17" s="24">
        <f t="shared" si="23"/>
        <v>0</v>
      </c>
      <c r="AQ17" s="24">
        <f t="shared" si="23"/>
        <v>0</v>
      </c>
      <c r="AR17" s="9" t="s">
        <v>78</v>
      </c>
      <c r="AS17" s="23">
        <v>6.63867871352785</v>
      </c>
      <c r="AT17" s="12">
        <v>0.44</v>
      </c>
      <c r="AU17" s="24">
        <f aca="true" t="shared" si="24" ref="AU17:CB17">$AT$17*AU39*$B$45</f>
        <v>2274.096</v>
      </c>
      <c r="AV17" s="24">
        <f t="shared" si="24"/>
        <v>3006.96</v>
      </c>
      <c r="AW17" s="24">
        <f t="shared" si="24"/>
        <v>0</v>
      </c>
      <c r="AX17" s="24">
        <f t="shared" si="24"/>
        <v>0</v>
      </c>
      <c r="AY17" s="24">
        <f t="shared" si="24"/>
        <v>0</v>
      </c>
      <c r="AZ17" s="24">
        <f t="shared" si="24"/>
        <v>0</v>
      </c>
      <c r="BA17" s="24">
        <f t="shared" si="24"/>
        <v>0</v>
      </c>
      <c r="BB17" s="24">
        <f t="shared" si="24"/>
        <v>0</v>
      </c>
      <c r="BC17" s="24">
        <f t="shared" si="24"/>
        <v>0</v>
      </c>
      <c r="BD17" s="24">
        <f t="shared" si="24"/>
        <v>0</v>
      </c>
      <c r="BE17" s="24">
        <f t="shared" si="24"/>
        <v>0</v>
      </c>
      <c r="BF17" s="24">
        <f t="shared" si="24"/>
        <v>0</v>
      </c>
      <c r="BG17" s="24">
        <f t="shared" si="24"/>
        <v>0</v>
      </c>
      <c r="BH17" s="24">
        <f t="shared" si="24"/>
        <v>0</v>
      </c>
      <c r="BI17" s="24">
        <f t="shared" si="24"/>
        <v>0</v>
      </c>
      <c r="BJ17" s="24">
        <f t="shared" si="24"/>
        <v>0</v>
      </c>
      <c r="BK17" s="24">
        <f t="shared" si="24"/>
        <v>0</v>
      </c>
      <c r="BL17" s="24">
        <f t="shared" si="24"/>
        <v>0</v>
      </c>
      <c r="BM17" s="24">
        <f t="shared" si="24"/>
        <v>0</v>
      </c>
      <c r="BN17" s="24">
        <f t="shared" si="24"/>
        <v>0</v>
      </c>
      <c r="BO17" s="24">
        <f t="shared" si="24"/>
        <v>0</v>
      </c>
      <c r="BP17" s="24">
        <f t="shared" si="24"/>
        <v>0</v>
      </c>
      <c r="BQ17" s="24">
        <f t="shared" si="24"/>
        <v>0</v>
      </c>
      <c r="BR17" s="24">
        <f t="shared" si="24"/>
        <v>0</v>
      </c>
      <c r="BS17" s="24">
        <f t="shared" si="24"/>
        <v>0</v>
      </c>
      <c r="BT17" s="24">
        <f t="shared" si="24"/>
        <v>0</v>
      </c>
      <c r="BU17" s="24">
        <f t="shared" si="24"/>
        <v>0</v>
      </c>
      <c r="BV17" s="24">
        <f t="shared" si="24"/>
        <v>0</v>
      </c>
      <c r="BW17" s="24">
        <f t="shared" si="24"/>
        <v>0</v>
      </c>
      <c r="BX17" s="24">
        <f t="shared" si="24"/>
        <v>0</v>
      </c>
      <c r="BY17" s="24">
        <f t="shared" si="24"/>
        <v>0</v>
      </c>
      <c r="BZ17" s="24">
        <f t="shared" si="24"/>
        <v>0</v>
      </c>
      <c r="CA17" s="24">
        <f t="shared" si="24"/>
        <v>0</v>
      </c>
      <c r="CB17" s="24">
        <f t="shared" si="24"/>
        <v>0</v>
      </c>
      <c r="CC17" s="25" t="s">
        <v>9</v>
      </c>
      <c r="CD17" s="23">
        <v>6.63867871352785</v>
      </c>
      <c r="CE17" s="12">
        <v>0.56</v>
      </c>
      <c r="CF17" s="24">
        <f>$CE$17*$B$45*CF39</f>
        <v>0</v>
      </c>
      <c r="CG17" s="25" t="s">
        <v>9</v>
      </c>
      <c r="CH17" s="23">
        <v>6.63867871352785</v>
      </c>
      <c r="CI17" s="44">
        <v>0.56</v>
      </c>
      <c r="CJ17" s="24">
        <f>$CI$17*$B$45*CJ39</f>
        <v>0</v>
      </c>
      <c r="CK17" s="9" t="s">
        <v>78</v>
      </c>
      <c r="CL17" s="23">
        <v>6.63867871352785</v>
      </c>
      <c r="CM17" s="12">
        <v>0.44</v>
      </c>
      <c r="CN17" s="24">
        <f>$CM$17*$B$45*CN39</f>
        <v>548.5920000000001</v>
      </c>
      <c r="CO17" s="24">
        <f>$CM$17*$B$45*CO39</f>
        <v>558.624</v>
      </c>
      <c r="CP17" s="24">
        <f>$CM$17*$B$45*CP39</f>
        <v>548.064</v>
      </c>
      <c r="CQ17" s="9" t="s">
        <v>78</v>
      </c>
      <c r="CR17" s="23">
        <v>6.63867871352785</v>
      </c>
      <c r="CS17" s="12">
        <v>0.35</v>
      </c>
      <c r="CT17" s="24">
        <f>$CS$17*CT39*$B$45</f>
        <v>1418.7599999999998</v>
      </c>
      <c r="CU17" s="24">
        <f>$CS$17*CU39*$B$45</f>
        <v>2181.0599999999995</v>
      </c>
      <c r="CV17" s="24">
        <f>$CS$17*CV39*$B$45</f>
        <v>2472.96</v>
      </c>
      <c r="CW17" s="24">
        <f>$CS$17*CW39*$B$45</f>
        <v>1374.6599999999999</v>
      </c>
      <c r="CX17" s="24">
        <f>$CS$17*CX39*$B$45</f>
        <v>593.88</v>
      </c>
      <c r="CY17" s="51">
        <f>$AI$17*$B$45*CY39</f>
        <v>739.2</v>
      </c>
    </row>
    <row r="18" spans="1:103" ht="12.75">
      <c r="A18" s="54" t="s">
        <v>17</v>
      </c>
      <c r="B18" s="54"/>
      <c r="C18" s="54"/>
      <c r="D18" s="54"/>
      <c r="E18" s="54"/>
      <c r="F18" s="54"/>
      <c r="G18" s="9" t="s">
        <v>80</v>
      </c>
      <c r="H18" s="12">
        <v>23.528449933686996</v>
      </c>
      <c r="I18" s="12">
        <v>0.45</v>
      </c>
      <c r="J18" s="24">
        <f aca="true" t="shared" si="25" ref="J18:X18">$I$18*J39*$B$45</f>
        <v>3207.6000000000004</v>
      </c>
      <c r="K18" s="24">
        <f t="shared" si="25"/>
        <v>4817.88</v>
      </c>
      <c r="L18" s="24">
        <f t="shared" si="25"/>
        <v>0</v>
      </c>
      <c r="M18" s="24">
        <f t="shared" si="25"/>
        <v>0</v>
      </c>
      <c r="N18" s="24">
        <f t="shared" si="25"/>
        <v>0</v>
      </c>
      <c r="O18" s="24">
        <f t="shared" si="25"/>
        <v>0</v>
      </c>
      <c r="P18" s="24">
        <f t="shared" si="25"/>
        <v>0</v>
      </c>
      <c r="Q18" s="24">
        <f t="shared" si="25"/>
        <v>0</v>
      </c>
      <c r="R18" s="24">
        <f t="shared" si="25"/>
        <v>0</v>
      </c>
      <c r="S18" s="24">
        <f t="shared" si="25"/>
        <v>0</v>
      </c>
      <c r="T18" s="24">
        <f t="shared" si="25"/>
        <v>0</v>
      </c>
      <c r="U18" s="24">
        <f t="shared" si="25"/>
        <v>0</v>
      </c>
      <c r="V18" s="24">
        <f t="shared" si="25"/>
        <v>0</v>
      </c>
      <c r="W18" s="24">
        <f t="shared" si="25"/>
        <v>0</v>
      </c>
      <c r="X18" s="24">
        <f t="shared" si="25"/>
        <v>0</v>
      </c>
      <c r="Y18" s="25" t="s">
        <v>9</v>
      </c>
      <c r="Z18" s="23">
        <v>23.528449933686996</v>
      </c>
      <c r="AA18" s="44">
        <v>0.37</v>
      </c>
      <c r="AB18" s="24">
        <f>$AA$18*AB39*$B$45</f>
        <v>0</v>
      </c>
      <c r="AC18" s="24">
        <f>$AA$18*AC39*$B$45</f>
        <v>0</v>
      </c>
      <c r="AD18" s="24">
        <f>$AA$18*AD39*$B$45</f>
        <v>0</v>
      </c>
      <c r="AE18" s="24">
        <f>$AA$18*AE39*$B$45</f>
        <v>0</v>
      </c>
      <c r="AF18" s="24">
        <f>$AA$18*AF39*$B$45</f>
        <v>0</v>
      </c>
      <c r="AG18" s="9" t="s">
        <v>80</v>
      </c>
      <c r="AH18" s="23">
        <v>23.528449933686996</v>
      </c>
      <c r="AI18" s="12">
        <v>0.68</v>
      </c>
      <c r="AJ18" s="24">
        <f aca="true" t="shared" si="26" ref="AJ18:AQ18">$AI$18*$B$45*AJ39</f>
        <v>1201.1519999999998</v>
      </c>
      <c r="AK18" s="24">
        <f t="shared" si="26"/>
        <v>1179.1200000000001</v>
      </c>
      <c r="AL18" s="24">
        <f t="shared" si="26"/>
        <v>829.8720000000001</v>
      </c>
      <c r="AM18" s="24">
        <f t="shared" si="26"/>
        <v>0</v>
      </c>
      <c r="AN18" s="24">
        <f t="shared" si="26"/>
        <v>0</v>
      </c>
      <c r="AO18" s="24">
        <f t="shared" si="26"/>
        <v>0</v>
      </c>
      <c r="AP18" s="24">
        <f t="shared" si="26"/>
        <v>0</v>
      </c>
      <c r="AQ18" s="24">
        <f t="shared" si="26"/>
        <v>0</v>
      </c>
      <c r="AR18" s="9" t="s">
        <v>80</v>
      </c>
      <c r="AS18" s="23">
        <v>23.528449933686996</v>
      </c>
      <c r="AT18" s="12">
        <v>0.68</v>
      </c>
      <c r="AU18" s="24">
        <f aca="true" t="shared" si="27" ref="AU18:CB18">$AT$18*AU39*$B$45</f>
        <v>3514.5120000000006</v>
      </c>
      <c r="AV18" s="24">
        <f t="shared" si="27"/>
        <v>4647.120000000001</v>
      </c>
      <c r="AW18" s="24">
        <f t="shared" si="27"/>
        <v>0</v>
      </c>
      <c r="AX18" s="24">
        <f t="shared" si="27"/>
        <v>0</v>
      </c>
      <c r="AY18" s="24">
        <f t="shared" si="27"/>
        <v>0</v>
      </c>
      <c r="AZ18" s="24">
        <f t="shared" si="27"/>
        <v>0</v>
      </c>
      <c r="BA18" s="24">
        <f t="shared" si="27"/>
        <v>0</v>
      </c>
      <c r="BB18" s="24">
        <f t="shared" si="27"/>
        <v>0</v>
      </c>
      <c r="BC18" s="24">
        <f t="shared" si="27"/>
        <v>0</v>
      </c>
      <c r="BD18" s="24">
        <f t="shared" si="27"/>
        <v>0</v>
      </c>
      <c r="BE18" s="24">
        <f t="shared" si="27"/>
        <v>0</v>
      </c>
      <c r="BF18" s="24">
        <f t="shared" si="27"/>
        <v>0</v>
      </c>
      <c r="BG18" s="24">
        <f t="shared" si="27"/>
        <v>0</v>
      </c>
      <c r="BH18" s="24">
        <f t="shared" si="27"/>
        <v>0</v>
      </c>
      <c r="BI18" s="24">
        <f t="shared" si="27"/>
        <v>0</v>
      </c>
      <c r="BJ18" s="24">
        <f t="shared" si="27"/>
        <v>0</v>
      </c>
      <c r="BK18" s="24">
        <f t="shared" si="27"/>
        <v>0</v>
      </c>
      <c r="BL18" s="24">
        <f t="shared" si="27"/>
        <v>0</v>
      </c>
      <c r="BM18" s="24">
        <f t="shared" si="27"/>
        <v>0</v>
      </c>
      <c r="BN18" s="24">
        <f t="shared" si="27"/>
        <v>0</v>
      </c>
      <c r="BO18" s="24">
        <f t="shared" si="27"/>
        <v>0</v>
      </c>
      <c r="BP18" s="24">
        <f t="shared" si="27"/>
        <v>0</v>
      </c>
      <c r="BQ18" s="24">
        <f t="shared" si="27"/>
        <v>0</v>
      </c>
      <c r="BR18" s="24">
        <f t="shared" si="27"/>
        <v>0</v>
      </c>
      <c r="BS18" s="24">
        <f t="shared" si="27"/>
        <v>0</v>
      </c>
      <c r="BT18" s="24">
        <f t="shared" si="27"/>
        <v>0</v>
      </c>
      <c r="BU18" s="24">
        <f t="shared" si="27"/>
        <v>0</v>
      </c>
      <c r="BV18" s="24">
        <f t="shared" si="27"/>
        <v>0</v>
      </c>
      <c r="BW18" s="24">
        <f t="shared" si="27"/>
        <v>0</v>
      </c>
      <c r="BX18" s="24">
        <f t="shared" si="27"/>
        <v>0</v>
      </c>
      <c r="BY18" s="24">
        <f t="shared" si="27"/>
        <v>0</v>
      </c>
      <c r="BZ18" s="24">
        <f t="shared" si="27"/>
        <v>0</v>
      </c>
      <c r="CA18" s="24">
        <f t="shared" si="27"/>
        <v>0</v>
      </c>
      <c r="CB18" s="24">
        <f t="shared" si="27"/>
        <v>0</v>
      </c>
      <c r="CC18" s="25" t="s">
        <v>9</v>
      </c>
      <c r="CD18" s="23">
        <v>23.528449933686996</v>
      </c>
      <c r="CE18" s="12">
        <v>0.37</v>
      </c>
      <c r="CF18" s="24">
        <f>$CE$18*$B$45*CF39</f>
        <v>0</v>
      </c>
      <c r="CG18" s="25" t="s">
        <v>9</v>
      </c>
      <c r="CH18" s="23">
        <v>23.528449933686996</v>
      </c>
      <c r="CI18" s="44">
        <v>0.37</v>
      </c>
      <c r="CJ18" s="24">
        <f>$CI$18*$B$45*CJ39</f>
        <v>0</v>
      </c>
      <c r="CK18" s="9" t="s">
        <v>80</v>
      </c>
      <c r="CL18" s="23">
        <v>23.528449933686996</v>
      </c>
      <c r="CM18" s="12">
        <v>0.68</v>
      </c>
      <c r="CN18" s="24">
        <f>$CM$18*$B$45*CN39</f>
        <v>847.8240000000001</v>
      </c>
      <c r="CO18" s="24">
        <f>$CM$18*$B$45*CO39</f>
        <v>863.328</v>
      </c>
      <c r="CP18" s="24">
        <f>$CM$18*$B$45*CP39</f>
        <v>847.008</v>
      </c>
      <c r="CQ18" s="9" t="s">
        <v>80</v>
      </c>
      <c r="CR18" s="23">
        <v>23.528449933686996</v>
      </c>
      <c r="CS18" s="12">
        <v>0.5</v>
      </c>
      <c r="CT18" s="24">
        <f>$CS$18*CT39*$B$45</f>
        <v>2026.8000000000002</v>
      </c>
      <c r="CU18" s="24">
        <f>$CS$18*CU39*$B$45</f>
        <v>3115.7999999999997</v>
      </c>
      <c r="CV18" s="24">
        <f>$CS$18*CV39*$B$45</f>
        <v>3532.7999999999997</v>
      </c>
      <c r="CW18" s="24">
        <f>$CS$18*CW39*$B$45</f>
        <v>1963.8000000000002</v>
      </c>
      <c r="CX18" s="24">
        <f>$CS$18*CX39*$B$45</f>
        <v>848.4000000000001</v>
      </c>
      <c r="CY18" s="51">
        <f>$AI$18*$B$45*CY39</f>
        <v>1142.4</v>
      </c>
    </row>
    <row r="19" spans="1:103" ht="12.75">
      <c r="A19" s="54" t="s">
        <v>18</v>
      </c>
      <c r="B19" s="54"/>
      <c r="C19" s="54"/>
      <c r="D19" s="54"/>
      <c r="E19" s="54"/>
      <c r="F19" s="54"/>
      <c r="G19" s="9" t="s">
        <v>78</v>
      </c>
      <c r="H19" s="12">
        <v>0.40813328912466834</v>
      </c>
      <c r="I19" s="12">
        <v>0.34</v>
      </c>
      <c r="J19" s="24">
        <f aca="true" t="shared" si="28" ref="J19:X19">$I$19*J39*$B$45</f>
        <v>2423.52</v>
      </c>
      <c r="K19" s="24">
        <f t="shared" si="28"/>
        <v>3640.1760000000004</v>
      </c>
      <c r="L19" s="24">
        <f t="shared" si="28"/>
        <v>0</v>
      </c>
      <c r="M19" s="24">
        <f t="shared" si="28"/>
        <v>0</v>
      </c>
      <c r="N19" s="24">
        <f t="shared" si="28"/>
        <v>0</v>
      </c>
      <c r="O19" s="24">
        <f t="shared" si="28"/>
        <v>0</v>
      </c>
      <c r="P19" s="24">
        <f t="shared" si="28"/>
        <v>0</v>
      </c>
      <c r="Q19" s="24">
        <f t="shared" si="28"/>
        <v>0</v>
      </c>
      <c r="R19" s="24">
        <f t="shared" si="28"/>
        <v>0</v>
      </c>
      <c r="S19" s="24">
        <f t="shared" si="28"/>
        <v>0</v>
      </c>
      <c r="T19" s="24">
        <f t="shared" si="28"/>
        <v>0</v>
      </c>
      <c r="U19" s="24">
        <f t="shared" si="28"/>
        <v>0</v>
      </c>
      <c r="V19" s="24">
        <f t="shared" si="28"/>
        <v>0</v>
      </c>
      <c r="W19" s="24">
        <f t="shared" si="28"/>
        <v>0</v>
      </c>
      <c r="X19" s="24">
        <f t="shared" si="28"/>
        <v>0</v>
      </c>
      <c r="Y19" s="25" t="s">
        <v>9</v>
      </c>
      <c r="Z19" s="23">
        <v>0.40813328912466834</v>
      </c>
      <c r="AA19" s="44">
        <v>0.28</v>
      </c>
      <c r="AB19" s="24">
        <f>$AA$19*AB39*$B$45</f>
        <v>0</v>
      </c>
      <c r="AC19" s="24">
        <f>$AA$19*AC39*$B$45</f>
        <v>0</v>
      </c>
      <c r="AD19" s="24">
        <f>$AA$19*AD39*$B$45</f>
        <v>0</v>
      </c>
      <c r="AE19" s="24">
        <f>$AA$19*AE39*$B$45</f>
        <v>0</v>
      </c>
      <c r="AF19" s="24">
        <f>$AA$19*AF39*$B$45</f>
        <v>0</v>
      </c>
      <c r="AG19" s="9" t="s">
        <v>78</v>
      </c>
      <c r="AH19" s="23">
        <v>0.40813328912466834</v>
      </c>
      <c r="AI19" s="12">
        <v>0.33</v>
      </c>
      <c r="AJ19" s="24">
        <f aca="true" t="shared" si="29" ref="AJ19:AQ19">$AI$19*$B$45*AJ39</f>
        <v>582.9119999999999</v>
      </c>
      <c r="AK19" s="24">
        <f t="shared" si="29"/>
        <v>572.22</v>
      </c>
      <c r="AL19" s="24">
        <f t="shared" si="29"/>
        <v>402.732</v>
      </c>
      <c r="AM19" s="24">
        <f t="shared" si="29"/>
        <v>0</v>
      </c>
      <c r="AN19" s="24">
        <f t="shared" si="29"/>
        <v>0</v>
      </c>
      <c r="AO19" s="24">
        <f t="shared" si="29"/>
        <v>0</v>
      </c>
      <c r="AP19" s="24">
        <f t="shared" si="29"/>
        <v>0</v>
      </c>
      <c r="AQ19" s="24">
        <f t="shared" si="29"/>
        <v>0</v>
      </c>
      <c r="AR19" s="9" t="s">
        <v>78</v>
      </c>
      <c r="AS19" s="23">
        <v>0.40813328912466834</v>
      </c>
      <c r="AT19" s="12">
        <v>0.33</v>
      </c>
      <c r="AU19" s="24">
        <f aca="true" t="shared" si="30" ref="AU19:CB19">$AT$19*AU39*$B$45</f>
        <v>1705.5720000000001</v>
      </c>
      <c r="AV19" s="24">
        <f t="shared" si="30"/>
        <v>2255.2200000000003</v>
      </c>
      <c r="AW19" s="24">
        <f t="shared" si="30"/>
        <v>0</v>
      </c>
      <c r="AX19" s="24">
        <f t="shared" si="30"/>
        <v>0</v>
      </c>
      <c r="AY19" s="24">
        <f t="shared" si="30"/>
        <v>0</v>
      </c>
      <c r="AZ19" s="24">
        <f t="shared" si="30"/>
        <v>0</v>
      </c>
      <c r="BA19" s="24">
        <f t="shared" si="30"/>
        <v>0</v>
      </c>
      <c r="BB19" s="24">
        <f t="shared" si="30"/>
        <v>0</v>
      </c>
      <c r="BC19" s="24">
        <f t="shared" si="30"/>
        <v>0</v>
      </c>
      <c r="BD19" s="24">
        <f t="shared" si="30"/>
        <v>0</v>
      </c>
      <c r="BE19" s="24">
        <f t="shared" si="30"/>
        <v>0</v>
      </c>
      <c r="BF19" s="24">
        <f t="shared" si="30"/>
        <v>0</v>
      </c>
      <c r="BG19" s="24">
        <f t="shared" si="30"/>
        <v>0</v>
      </c>
      <c r="BH19" s="24">
        <f t="shared" si="30"/>
        <v>0</v>
      </c>
      <c r="BI19" s="24">
        <f t="shared" si="30"/>
        <v>0</v>
      </c>
      <c r="BJ19" s="24">
        <f t="shared" si="30"/>
        <v>0</v>
      </c>
      <c r="BK19" s="24">
        <f t="shared" si="30"/>
        <v>0</v>
      </c>
      <c r="BL19" s="24">
        <f t="shared" si="30"/>
        <v>0</v>
      </c>
      <c r="BM19" s="24">
        <f t="shared" si="30"/>
        <v>0</v>
      </c>
      <c r="BN19" s="24">
        <f t="shared" si="30"/>
        <v>0</v>
      </c>
      <c r="BO19" s="24">
        <f t="shared" si="30"/>
        <v>0</v>
      </c>
      <c r="BP19" s="24">
        <f t="shared" si="30"/>
        <v>0</v>
      </c>
      <c r="BQ19" s="24">
        <f t="shared" si="30"/>
        <v>0</v>
      </c>
      <c r="BR19" s="24">
        <f t="shared" si="30"/>
        <v>0</v>
      </c>
      <c r="BS19" s="24">
        <f t="shared" si="30"/>
        <v>0</v>
      </c>
      <c r="BT19" s="24">
        <f t="shared" si="30"/>
        <v>0</v>
      </c>
      <c r="BU19" s="24">
        <f t="shared" si="30"/>
        <v>0</v>
      </c>
      <c r="BV19" s="24">
        <f t="shared" si="30"/>
        <v>0</v>
      </c>
      <c r="BW19" s="24">
        <f t="shared" si="30"/>
        <v>0</v>
      </c>
      <c r="BX19" s="24">
        <f t="shared" si="30"/>
        <v>0</v>
      </c>
      <c r="BY19" s="24">
        <f t="shared" si="30"/>
        <v>0</v>
      </c>
      <c r="BZ19" s="24">
        <f t="shared" si="30"/>
        <v>0</v>
      </c>
      <c r="CA19" s="24">
        <f t="shared" si="30"/>
        <v>0</v>
      </c>
      <c r="CB19" s="24">
        <f t="shared" si="30"/>
        <v>0</v>
      </c>
      <c r="CC19" s="25" t="s">
        <v>9</v>
      </c>
      <c r="CD19" s="23">
        <v>0.40813328912466834</v>
      </c>
      <c r="CE19" s="12">
        <v>0.28</v>
      </c>
      <c r="CF19" s="24">
        <f>$CE$19*$B$45*CF39</f>
        <v>0</v>
      </c>
      <c r="CG19" s="25" t="s">
        <v>9</v>
      </c>
      <c r="CH19" s="23">
        <v>0.40813328912466834</v>
      </c>
      <c r="CI19" s="44">
        <v>0.28</v>
      </c>
      <c r="CJ19" s="24">
        <f>$CI$19*$B$45*CJ39</f>
        <v>0</v>
      </c>
      <c r="CK19" s="9" t="s">
        <v>78</v>
      </c>
      <c r="CL19" s="23">
        <v>0.40813328912466834</v>
      </c>
      <c r="CM19" s="12">
        <v>0.33</v>
      </c>
      <c r="CN19" s="24">
        <f>$CM$19*$B$45*CN39</f>
        <v>411.444</v>
      </c>
      <c r="CO19" s="24">
        <f>$CM$19*$B$45*CO39</f>
        <v>418.96799999999996</v>
      </c>
      <c r="CP19" s="24">
        <f>$CM$19*$B$45*CP39</f>
        <v>411.048</v>
      </c>
      <c r="CQ19" s="9" t="s">
        <v>78</v>
      </c>
      <c r="CR19" s="23">
        <v>0.40813328912466834</v>
      </c>
      <c r="CS19" s="12">
        <v>0.25</v>
      </c>
      <c r="CT19" s="24">
        <f>$CS$19*CT39*$B$45</f>
        <v>1013.4000000000001</v>
      </c>
      <c r="CU19" s="24">
        <f>$CS$19*CU39*$B$45</f>
        <v>1557.8999999999999</v>
      </c>
      <c r="CV19" s="24">
        <f>$CS$19*CV39*$B$45</f>
        <v>1766.3999999999999</v>
      </c>
      <c r="CW19" s="24">
        <f>$CS$19*CW39*$B$45</f>
        <v>981.9000000000001</v>
      </c>
      <c r="CX19" s="24">
        <f>$CS$19*CX39*$B$45</f>
        <v>424.20000000000005</v>
      </c>
      <c r="CY19" s="51">
        <f>$AI$19*$B$45*CY39</f>
        <v>554.4</v>
      </c>
    </row>
    <row r="20" spans="1:103" ht="50.25" customHeight="1">
      <c r="A20" s="54" t="s">
        <v>30</v>
      </c>
      <c r="B20" s="54"/>
      <c r="C20" s="54"/>
      <c r="D20" s="54"/>
      <c r="E20" s="54"/>
      <c r="F20" s="54"/>
      <c r="G20" s="13" t="s">
        <v>19</v>
      </c>
      <c r="H20" s="12">
        <v>12.083350464190978</v>
      </c>
      <c r="I20" s="12">
        <v>0.82</v>
      </c>
      <c r="J20" s="24">
        <f aca="true" t="shared" si="31" ref="J20:X20">$I$20*J39*$B$45</f>
        <v>5844.96</v>
      </c>
      <c r="K20" s="24">
        <f t="shared" si="31"/>
        <v>8779.248</v>
      </c>
      <c r="L20" s="24">
        <f t="shared" si="31"/>
        <v>0</v>
      </c>
      <c r="M20" s="24">
        <f t="shared" si="31"/>
        <v>0</v>
      </c>
      <c r="N20" s="24">
        <f t="shared" si="31"/>
        <v>0</v>
      </c>
      <c r="O20" s="24">
        <f t="shared" si="31"/>
        <v>0</v>
      </c>
      <c r="P20" s="24">
        <f t="shared" si="31"/>
        <v>0</v>
      </c>
      <c r="Q20" s="24">
        <f t="shared" si="31"/>
        <v>0</v>
      </c>
      <c r="R20" s="24">
        <f t="shared" si="31"/>
        <v>0</v>
      </c>
      <c r="S20" s="24">
        <f t="shared" si="31"/>
        <v>0</v>
      </c>
      <c r="T20" s="24">
        <f t="shared" si="31"/>
        <v>0</v>
      </c>
      <c r="U20" s="24">
        <f t="shared" si="31"/>
        <v>0</v>
      </c>
      <c r="V20" s="24">
        <f t="shared" si="31"/>
        <v>0</v>
      </c>
      <c r="W20" s="24">
        <f t="shared" si="31"/>
        <v>0</v>
      </c>
      <c r="X20" s="24">
        <f t="shared" si="31"/>
        <v>0</v>
      </c>
      <c r="Y20" s="27" t="s">
        <v>19</v>
      </c>
      <c r="Z20" s="23">
        <v>12.083350464190978</v>
      </c>
      <c r="AA20" s="44">
        <v>0.68</v>
      </c>
      <c r="AB20" s="24">
        <f>$AA$20*AB39*$B$45</f>
        <v>0</v>
      </c>
      <c r="AC20" s="24">
        <f>$AA$20*AC39*$B$45</f>
        <v>0</v>
      </c>
      <c r="AD20" s="24">
        <f>$AA$20*AD39*$B$45</f>
        <v>0</v>
      </c>
      <c r="AE20" s="24">
        <f>$AA$20*AE39*$B$45</f>
        <v>0</v>
      </c>
      <c r="AF20" s="24">
        <f>$AA$20*AF39*$B$45</f>
        <v>0</v>
      </c>
      <c r="AG20" s="13" t="s">
        <v>19</v>
      </c>
      <c r="AH20" s="23">
        <v>12.083350464190978</v>
      </c>
      <c r="AI20" s="12">
        <v>0.68</v>
      </c>
      <c r="AJ20" s="24">
        <f aca="true" t="shared" si="32" ref="AJ20:AQ20">$AI$20*$B$45*AJ39</f>
        <v>1201.1519999999998</v>
      </c>
      <c r="AK20" s="24">
        <f t="shared" si="32"/>
        <v>1179.1200000000001</v>
      </c>
      <c r="AL20" s="24">
        <f t="shared" si="32"/>
        <v>829.8720000000001</v>
      </c>
      <c r="AM20" s="24">
        <f t="shared" si="32"/>
        <v>0</v>
      </c>
      <c r="AN20" s="24">
        <f t="shared" si="32"/>
        <v>0</v>
      </c>
      <c r="AO20" s="24">
        <f t="shared" si="32"/>
        <v>0</v>
      </c>
      <c r="AP20" s="24">
        <f t="shared" si="32"/>
        <v>0</v>
      </c>
      <c r="AQ20" s="24">
        <f t="shared" si="32"/>
        <v>0</v>
      </c>
      <c r="AR20" s="13" t="s">
        <v>19</v>
      </c>
      <c r="AS20" s="23">
        <v>12.083350464190978</v>
      </c>
      <c r="AT20" s="12">
        <v>0.68</v>
      </c>
      <c r="AU20" s="24">
        <f aca="true" t="shared" si="33" ref="AU20:CB20">$AT$20*AU39*$B$45</f>
        <v>3514.5120000000006</v>
      </c>
      <c r="AV20" s="24">
        <f t="shared" si="33"/>
        <v>4647.120000000001</v>
      </c>
      <c r="AW20" s="24">
        <f t="shared" si="33"/>
        <v>0</v>
      </c>
      <c r="AX20" s="24">
        <f t="shared" si="33"/>
        <v>0</v>
      </c>
      <c r="AY20" s="24">
        <f t="shared" si="33"/>
        <v>0</v>
      </c>
      <c r="AZ20" s="24">
        <f t="shared" si="33"/>
        <v>0</v>
      </c>
      <c r="BA20" s="24">
        <f t="shared" si="33"/>
        <v>0</v>
      </c>
      <c r="BB20" s="24">
        <f t="shared" si="33"/>
        <v>0</v>
      </c>
      <c r="BC20" s="24">
        <f t="shared" si="33"/>
        <v>0</v>
      </c>
      <c r="BD20" s="24">
        <f t="shared" si="33"/>
        <v>0</v>
      </c>
      <c r="BE20" s="24">
        <f t="shared" si="33"/>
        <v>0</v>
      </c>
      <c r="BF20" s="24">
        <f t="shared" si="33"/>
        <v>0</v>
      </c>
      <c r="BG20" s="24">
        <f t="shared" si="33"/>
        <v>0</v>
      </c>
      <c r="BH20" s="24">
        <f t="shared" si="33"/>
        <v>0</v>
      </c>
      <c r="BI20" s="24">
        <f t="shared" si="33"/>
        <v>0</v>
      </c>
      <c r="BJ20" s="24">
        <f t="shared" si="33"/>
        <v>0</v>
      </c>
      <c r="BK20" s="24">
        <f t="shared" si="33"/>
        <v>0</v>
      </c>
      <c r="BL20" s="24">
        <f t="shared" si="33"/>
        <v>0</v>
      </c>
      <c r="BM20" s="24">
        <f t="shared" si="33"/>
        <v>0</v>
      </c>
      <c r="BN20" s="24">
        <f t="shared" si="33"/>
        <v>0</v>
      </c>
      <c r="BO20" s="24">
        <f t="shared" si="33"/>
        <v>0</v>
      </c>
      <c r="BP20" s="24">
        <f t="shared" si="33"/>
        <v>0</v>
      </c>
      <c r="BQ20" s="24">
        <f t="shared" si="33"/>
        <v>0</v>
      </c>
      <c r="BR20" s="24">
        <f t="shared" si="33"/>
        <v>0</v>
      </c>
      <c r="BS20" s="24">
        <f t="shared" si="33"/>
        <v>0</v>
      </c>
      <c r="BT20" s="24">
        <f t="shared" si="33"/>
        <v>0</v>
      </c>
      <c r="BU20" s="24">
        <f t="shared" si="33"/>
        <v>0</v>
      </c>
      <c r="BV20" s="24">
        <f t="shared" si="33"/>
        <v>0</v>
      </c>
      <c r="BW20" s="24">
        <f t="shared" si="33"/>
        <v>0</v>
      </c>
      <c r="BX20" s="24">
        <f t="shared" si="33"/>
        <v>0</v>
      </c>
      <c r="BY20" s="24">
        <f t="shared" si="33"/>
        <v>0</v>
      </c>
      <c r="BZ20" s="24">
        <f t="shared" si="33"/>
        <v>0</v>
      </c>
      <c r="CA20" s="24">
        <f t="shared" si="33"/>
        <v>0</v>
      </c>
      <c r="CB20" s="24">
        <f t="shared" si="33"/>
        <v>0</v>
      </c>
      <c r="CC20" s="27" t="s">
        <v>19</v>
      </c>
      <c r="CD20" s="23">
        <v>12.083350464190978</v>
      </c>
      <c r="CE20" s="12">
        <v>0.68</v>
      </c>
      <c r="CF20" s="24">
        <f>$CE$20*$B$45*CF39</f>
        <v>0</v>
      </c>
      <c r="CG20" s="27" t="s">
        <v>19</v>
      </c>
      <c r="CH20" s="23">
        <v>12.083350464190978</v>
      </c>
      <c r="CI20" s="44">
        <v>0.68</v>
      </c>
      <c r="CJ20" s="24">
        <f>$CI$20*$B$45*CJ39</f>
        <v>0</v>
      </c>
      <c r="CK20" s="13" t="s">
        <v>19</v>
      </c>
      <c r="CL20" s="23">
        <v>12.083350464190978</v>
      </c>
      <c r="CM20" s="12">
        <v>0.68</v>
      </c>
      <c r="CN20" s="24">
        <f>$CM$20*$B$45*CN39</f>
        <v>847.8240000000001</v>
      </c>
      <c r="CO20" s="24">
        <f>$CM$20*$B$45*CO39</f>
        <v>863.328</v>
      </c>
      <c r="CP20" s="24">
        <f>$CM$20*$B$45*CP39</f>
        <v>847.008</v>
      </c>
      <c r="CQ20" s="13" t="s">
        <v>19</v>
      </c>
      <c r="CR20" s="23">
        <v>12.083350464190978</v>
      </c>
      <c r="CS20" s="12">
        <v>0.31</v>
      </c>
      <c r="CT20" s="24">
        <f>$CS$20*CT39*$B$45</f>
        <v>1256.616</v>
      </c>
      <c r="CU20" s="24">
        <f>$CS$20*CU39*$B$45</f>
        <v>1931.7959999999998</v>
      </c>
      <c r="CV20" s="24">
        <f>$CS$20*CV39*$B$45</f>
        <v>2190.336</v>
      </c>
      <c r="CW20" s="24">
        <f>$CS$20*CW39*$B$45</f>
        <v>1217.556</v>
      </c>
      <c r="CX20" s="24">
        <f>$CS$20*CX39*$B$45</f>
        <v>526.008</v>
      </c>
      <c r="CY20" s="51">
        <f>$AI$20*$B$45*CY39</f>
        <v>1142.4</v>
      </c>
    </row>
    <row r="21" spans="1:103" ht="12.75">
      <c r="A21" s="54" t="s">
        <v>31</v>
      </c>
      <c r="B21" s="54"/>
      <c r="C21" s="54"/>
      <c r="D21" s="54"/>
      <c r="E21" s="54"/>
      <c r="F21" s="54"/>
      <c r="G21" s="9" t="s">
        <v>81</v>
      </c>
      <c r="H21" s="12">
        <v>7.994505494505494</v>
      </c>
      <c r="I21" s="12">
        <v>0.28</v>
      </c>
      <c r="J21" s="24">
        <f aca="true" t="shared" si="34" ref="J21:X21">$I$21*J39*$B$45</f>
        <v>1995.8400000000001</v>
      </c>
      <c r="K21" s="24">
        <f t="shared" si="34"/>
        <v>2997.7920000000004</v>
      </c>
      <c r="L21" s="24">
        <f t="shared" si="34"/>
        <v>0</v>
      </c>
      <c r="M21" s="24">
        <f t="shared" si="34"/>
        <v>0</v>
      </c>
      <c r="N21" s="24">
        <f t="shared" si="34"/>
        <v>0</v>
      </c>
      <c r="O21" s="24">
        <f t="shared" si="34"/>
        <v>0</v>
      </c>
      <c r="P21" s="24">
        <f t="shared" si="34"/>
        <v>0</v>
      </c>
      <c r="Q21" s="24">
        <f t="shared" si="34"/>
        <v>0</v>
      </c>
      <c r="R21" s="24">
        <f t="shared" si="34"/>
        <v>0</v>
      </c>
      <c r="S21" s="24">
        <f t="shared" si="34"/>
        <v>0</v>
      </c>
      <c r="T21" s="24">
        <f t="shared" si="34"/>
        <v>0</v>
      </c>
      <c r="U21" s="24">
        <f t="shared" si="34"/>
        <v>0</v>
      </c>
      <c r="V21" s="24">
        <f t="shared" si="34"/>
        <v>0</v>
      </c>
      <c r="W21" s="24">
        <f t="shared" si="34"/>
        <v>0</v>
      </c>
      <c r="X21" s="24">
        <f t="shared" si="34"/>
        <v>0</v>
      </c>
      <c r="Y21" s="25" t="s">
        <v>9</v>
      </c>
      <c r="Z21" s="23">
        <v>7.994505494505494</v>
      </c>
      <c r="AA21" s="44">
        <v>0.23</v>
      </c>
      <c r="AB21" s="24">
        <f>$AA$21*AB39*$B$45</f>
        <v>0</v>
      </c>
      <c r="AC21" s="24">
        <f>$AA$21*AC39*$B$45</f>
        <v>0</v>
      </c>
      <c r="AD21" s="24">
        <f>$AA$21*AD39*$B$45</f>
        <v>0</v>
      </c>
      <c r="AE21" s="24">
        <f>$AA$21*AE39*$B$45</f>
        <v>0</v>
      </c>
      <c r="AF21" s="24">
        <f>$AA$21*AF39*$B$45</f>
        <v>0</v>
      </c>
      <c r="AG21" s="9" t="s">
        <v>81</v>
      </c>
      <c r="AH21" s="23">
        <v>7.994505494505494</v>
      </c>
      <c r="AI21" s="12">
        <v>0.28</v>
      </c>
      <c r="AJ21" s="24">
        <f aca="true" t="shared" si="35" ref="AJ21:AQ21">$AI$21*$B$45*AJ39</f>
        <v>494.592</v>
      </c>
      <c r="AK21" s="24">
        <f t="shared" si="35"/>
        <v>485.52000000000004</v>
      </c>
      <c r="AL21" s="24">
        <f t="shared" si="35"/>
        <v>341.71200000000005</v>
      </c>
      <c r="AM21" s="24">
        <f t="shared" si="35"/>
        <v>0</v>
      </c>
      <c r="AN21" s="24">
        <f t="shared" si="35"/>
        <v>0</v>
      </c>
      <c r="AO21" s="24">
        <f t="shared" si="35"/>
        <v>0</v>
      </c>
      <c r="AP21" s="24">
        <f t="shared" si="35"/>
        <v>0</v>
      </c>
      <c r="AQ21" s="24">
        <f t="shared" si="35"/>
        <v>0</v>
      </c>
      <c r="AR21" s="9" t="s">
        <v>81</v>
      </c>
      <c r="AS21" s="23">
        <v>7.994505494505494</v>
      </c>
      <c r="AT21" s="12">
        <v>0.28</v>
      </c>
      <c r="AU21" s="24">
        <f aca="true" t="shared" si="36" ref="AU21:CB21">$AT$21*AU39*$B$45</f>
        <v>1447.152</v>
      </c>
      <c r="AV21" s="24">
        <f t="shared" si="36"/>
        <v>1913.52</v>
      </c>
      <c r="AW21" s="24">
        <f t="shared" si="36"/>
        <v>0</v>
      </c>
      <c r="AX21" s="24">
        <f t="shared" si="36"/>
        <v>0</v>
      </c>
      <c r="AY21" s="24">
        <f t="shared" si="36"/>
        <v>0</v>
      </c>
      <c r="AZ21" s="24">
        <f t="shared" si="36"/>
        <v>0</v>
      </c>
      <c r="BA21" s="24">
        <f t="shared" si="36"/>
        <v>0</v>
      </c>
      <c r="BB21" s="24">
        <f t="shared" si="36"/>
        <v>0</v>
      </c>
      <c r="BC21" s="24">
        <f t="shared" si="36"/>
        <v>0</v>
      </c>
      <c r="BD21" s="24">
        <f t="shared" si="36"/>
        <v>0</v>
      </c>
      <c r="BE21" s="24">
        <f t="shared" si="36"/>
        <v>0</v>
      </c>
      <c r="BF21" s="24">
        <f t="shared" si="36"/>
        <v>0</v>
      </c>
      <c r="BG21" s="24">
        <f t="shared" si="36"/>
        <v>0</v>
      </c>
      <c r="BH21" s="24">
        <f t="shared" si="36"/>
        <v>0</v>
      </c>
      <c r="BI21" s="24">
        <f t="shared" si="36"/>
        <v>0</v>
      </c>
      <c r="BJ21" s="24">
        <f t="shared" si="36"/>
        <v>0</v>
      </c>
      <c r="BK21" s="24">
        <f t="shared" si="36"/>
        <v>0</v>
      </c>
      <c r="BL21" s="24">
        <f t="shared" si="36"/>
        <v>0</v>
      </c>
      <c r="BM21" s="24">
        <f t="shared" si="36"/>
        <v>0</v>
      </c>
      <c r="BN21" s="24">
        <f t="shared" si="36"/>
        <v>0</v>
      </c>
      <c r="BO21" s="24">
        <f t="shared" si="36"/>
        <v>0</v>
      </c>
      <c r="BP21" s="24">
        <f t="shared" si="36"/>
        <v>0</v>
      </c>
      <c r="BQ21" s="24">
        <f t="shared" si="36"/>
        <v>0</v>
      </c>
      <c r="BR21" s="24">
        <f t="shared" si="36"/>
        <v>0</v>
      </c>
      <c r="BS21" s="24">
        <f t="shared" si="36"/>
        <v>0</v>
      </c>
      <c r="BT21" s="24">
        <f t="shared" si="36"/>
        <v>0</v>
      </c>
      <c r="BU21" s="24">
        <f t="shared" si="36"/>
        <v>0</v>
      </c>
      <c r="BV21" s="24">
        <f t="shared" si="36"/>
        <v>0</v>
      </c>
      <c r="BW21" s="24">
        <f t="shared" si="36"/>
        <v>0</v>
      </c>
      <c r="BX21" s="24">
        <f t="shared" si="36"/>
        <v>0</v>
      </c>
      <c r="BY21" s="24">
        <f t="shared" si="36"/>
        <v>0</v>
      </c>
      <c r="BZ21" s="24">
        <f t="shared" si="36"/>
        <v>0</v>
      </c>
      <c r="CA21" s="24">
        <f t="shared" si="36"/>
        <v>0</v>
      </c>
      <c r="CB21" s="24">
        <f t="shared" si="36"/>
        <v>0</v>
      </c>
      <c r="CC21" s="25" t="s">
        <v>9</v>
      </c>
      <c r="CD21" s="23">
        <v>7.994505494505494</v>
      </c>
      <c r="CE21" s="12">
        <v>0.23</v>
      </c>
      <c r="CF21" s="24">
        <f>$CE$21*$B$45*CF39</f>
        <v>0</v>
      </c>
      <c r="CG21" s="25" t="s">
        <v>9</v>
      </c>
      <c r="CH21" s="23">
        <v>7.994505494505494</v>
      </c>
      <c r="CI21" s="44">
        <v>0.23</v>
      </c>
      <c r="CJ21" s="24">
        <f>$CI$21*$B$45*CJ39</f>
        <v>0</v>
      </c>
      <c r="CK21" s="9" t="s">
        <v>81</v>
      </c>
      <c r="CL21" s="23">
        <v>7.994505494505494</v>
      </c>
      <c r="CM21" s="12">
        <v>0.28</v>
      </c>
      <c r="CN21" s="24">
        <f>$CM$21*$B$45*CN39</f>
        <v>349.10400000000004</v>
      </c>
      <c r="CO21" s="24">
        <f>$CM$21*$B$45*CO39</f>
        <v>355.488</v>
      </c>
      <c r="CP21" s="24">
        <f>$CM$21*$B$45*CP39</f>
        <v>348.76800000000003</v>
      </c>
      <c r="CQ21" s="9" t="s">
        <v>81</v>
      </c>
      <c r="CR21" s="23">
        <v>7.994505494505494</v>
      </c>
      <c r="CS21" s="12">
        <v>0.25</v>
      </c>
      <c r="CT21" s="24">
        <f>$CS$21*CT39*$B$45</f>
        <v>1013.4000000000001</v>
      </c>
      <c r="CU21" s="24">
        <f>$CS$21*CU39*$B$45</f>
        <v>1557.8999999999999</v>
      </c>
      <c r="CV21" s="24">
        <f>$CS$21*CV39*$B$45</f>
        <v>1766.3999999999999</v>
      </c>
      <c r="CW21" s="24">
        <f>$CS$21*CW39*$B$45</f>
        <v>981.9000000000001</v>
      </c>
      <c r="CX21" s="24">
        <f>$CS$21*CX39*$B$45</f>
        <v>424.20000000000005</v>
      </c>
      <c r="CY21" s="51">
        <f>$AI$21*$B$45*CY39</f>
        <v>470.40000000000003</v>
      </c>
    </row>
    <row r="22" spans="1:103" ht="12.75">
      <c r="A22" s="54" t="s">
        <v>32</v>
      </c>
      <c r="B22" s="54"/>
      <c r="C22" s="54"/>
      <c r="D22" s="54"/>
      <c r="E22" s="54"/>
      <c r="F22" s="54"/>
      <c r="G22" s="9" t="s">
        <v>78</v>
      </c>
      <c r="H22" s="12">
        <v>7.994505494505494</v>
      </c>
      <c r="I22" s="12">
        <v>3.31</v>
      </c>
      <c r="J22" s="24">
        <f aca="true" t="shared" si="37" ref="J22:X22">$I$22*J39*$B$45</f>
        <v>23593.68</v>
      </c>
      <c r="K22" s="24">
        <f t="shared" si="37"/>
        <v>35438.184</v>
      </c>
      <c r="L22" s="24">
        <f t="shared" si="37"/>
        <v>0</v>
      </c>
      <c r="M22" s="24">
        <f t="shared" si="37"/>
        <v>0</v>
      </c>
      <c r="N22" s="24">
        <f t="shared" si="37"/>
        <v>0</v>
      </c>
      <c r="O22" s="24">
        <f t="shared" si="37"/>
        <v>0</v>
      </c>
      <c r="P22" s="24">
        <f t="shared" si="37"/>
        <v>0</v>
      </c>
      <c r="Q22" s="24">
        <f t="shared" si="37"/>
        <v>0</v>
      </c>
      <c r="R22" s="24">
        <f t="shared" si="37"/>
        <v>0</v>
      </c>
      <c r="S22" s="24">
        <f t="shared" si="37"/>
        <v>0</v>
      </c>
      <c r="T22" s="24">
        <f t="shared" si="37"/>
        <v>0</v>
      </c>
      <c r="U22" s="24">
        <f t="shared" si="37"/>
        <v>0</v>
      </c>
      <c r="V22" s="24">
        <f t="shared" si="37"/>
        <v>0</v>
      </c>
      <c r="W22" s="24">
        <f t="shared" si="37"/>
        <v>0</v>
      </c>
      <c r="X22" s="24">
        <f t="shared" si="37"/>
        <v>0</v>
      </c>
      <c r="Y22" s="25" t="s">
        <v>9</v>
      </c>
      <c r="Z22" s="23">
        <v>7.994505494505494</v>
      </c>
      <c r="AA22" s="44">
        <v>2.74</v>
      </c>
      <c r="AB22" s="24">
        <f>$AA$22*AB39*$B$45</f>
        <v>0</v>
      </c>
      <c r="AC22" s="24">
        <f>$AA$22*AC39*$B$45</f>
        <v>0</v>
      </c>
      <c r="AD22" s="24">
        <f>$AA$22*AD39*$B$45</f>
        <v>0</v>
      </c>
      <c r="AE22" s="24">
        <f>$AA$22*AE39*$B$45</f>
        <v>0</v>
      </c>
      <c r="AF22" s="24">
        <f>$AA$22*AF39*$B$45</f>
        <v>0</v>
      </c>
      <c r="AG22" s="9" t="s">
        <v>78</v>
      </c>
      <c r="AH22" s="23">
        <v>7.994505494505494</v>
      </c>
      <c r="AI22" s="12">
        <v>3.6</v>
      </c>
      <c r="AJ22" s="24">
        <f aca="true" t="shared" si="38" ref="AJ22:AQ22">$AI$22*$B$45*AJ39</f>
        <v>6359.04</v>
      </c>
      <c r="AK22" s="24">
        <f t="shared" si="38"/>
        <v>6242.400000000001</v>
      </c>
      <c r="AL22" s="24">
        <f t="shared" si="38"/>
        <v>4393.4400000000005</v>
      </c>
      <c r="AM22" s="24">
        <f t="shared" si="38"/>
        <v>0</v>
      </c>
      <c r="AN22" s="24">
        <f t="shared" si="38"/>
        <v>0</v>
      </c>
      <c r="AO22" s="24">
        <f t="shared" si="38"/>
        <v>0</v>
      </c>
      <c r="AP22" s="24">
        <f t="shared" si="38"/>
        <v>0</v>
      </c>
      <c r="AQ22" s="24">
        <f t="shared" si="38"/>
        <v>0</v>
      </c>
      <c r="AR22" s="9" t="s">
        <v>78</v>
      </c>
      <c r="AS22" s="23">
        <v>7.994505494505494</v>
      </c>
      <c r="AT22" s="12">
        <v>3.6</v>
      </c>
      <c r="AU22" s="24">
        <f aca="true" t="shared" si="39" ref="AU22:CB22">$AT$22*AU39*$B$45</f>
        <v>18606.239999999998</v>
      </c>
      <c r="AV22" s="24">
        <f t="shared" si="39"/>
        <v>24602.4</v>
      </c>
      <c r="AW22" s="24">
        <f t="shared" si="39"/>
        <v>0</v>
      </c>
      <c r="AX22" s="24">
        <f t="shared" si="39"/>
        <v>0</v>
      </c>
      <c r="AY22" s="24">
        <f t="shared" si="39"/>
        <v>0</v>
      </c>
      <c r="AZ22" s="24">
        <f t="shared" si="39"/>
        <v>0</v>
      </c>
      <c r="BA22" s="24">
        <f t="shared" si="39"/>
        <v>0</v>
      </c>
      <c r="BB22" s="24">
        <f t="shared" si="39"/>
        <v>0</v>
      </c>
      <c r="BC22" s="24">
        <f t="shared" si="39"/>
        <v>0</v>
      </c>
      <c r="BD22" s="24">
        <f t="shared" si="39"/>
        <v>0</v>
      </c>
      <c r="BE22" s="24">
        <f t="shared" si="39"/>
        <v>0</v>
      </c>
      <c r="BF22" s="24">
        <f t="shared" si="39"/>
        <v>0</v>
      </c>
      <c r="BG22" s="24">
        <f t="shared" si="39"/>
        <v>0</v>
      </c>
      <c r="BH22" s="24">
        <f t="shared" si="39"/>
        <v>0</v>
      </c>
      <c r="BI22" s="24">
        <f t="shared" si="39"/>
        <v>0</v>
      </c>
      <c r="BJ22" s="24">
        <f t="shared" si="39"/>
        <v>0</v>
      </c>
      <c r="BK22" s="24">
        <f t="shared" si="39"/>
        <v>0</v>
      </c>
      <c r="BL22" s="24">
        <f t="shared" si="39"/>
        <v>0</v>
      </c>
      <c r="BM22" s="24">
        <f t="shared" si="39"/>
        <v>0</v>
      </c>
      <c r="BN22" s="24">
        <f t="shared" si="39"/>
        <v>0</v>
      </c>
      <c r="BO22" s="24">
        <f t="shared" si="39"/>
        <v>0</v>
      </c>
      <c r="BP22" s="24">
        <f t="shared" si="39"/>
        <v>0</v>
      </c>
      <c r="BQ22" s="24">
        <f t="shared" si="39"/>
        <v>0</v>
      </c>
      <c r="BR22" s="24">
        <f t="shared" si="39"/>
        <v>0</v>
      </c>
      <c r="BS22" s="24">
        <f t="shared" si="39"/>
        <v>0</v>
      </c>
      <c r="BT22" s="24">
        <f t="shared" si="39"/>
        <v>0</v>
      </c>
      <c r="BU22" s="24">
        <f t="shared" si="39"/>
        <v>0</v>
      </c>
      <c r="BV22" s="24">
        <f t="shared" si="39"/>
        <v>0</v>
      </c>
      <c r="BW22" s="24">
        <f t="shared" si="39"/>
        <v>0</v>
      </c>
      <c r="BX22" s="24">
        <f t="shared" si="39"/>
        <v>0</v>
      </c>
      <c r="BY22" s="24">
        <f t="shared" si="39"/>
        <v>0</v>
      </c>
      <c r="BZ22" s="24">
        <f t="shared" si="39"/>
        <v>0</v>
      </c>
      <c r="CA22" s="24">
        <f t="shared" si="39"/>
        <v>0</v>
      </c>
      <c r="CB22" s="24">
        <f t="shared" si="39"/>
        <v>0</v>
      </c>
      <c r="CC22" s="25" t="s">
        <v>9</v>
      </c>
      <c r="CD22" s="23">
        <v>7.994505494505494</v>
      </c>
      <c r="CE22" s="12">
        <v>2.74</v>
      </c>
      <c r="CF22" s="24">
        <f>$CE$22*$B$45*CF39</f>
        <v>0</v>
      </c>
      <c r="CG22" s="25" t="s">
        <v>9</v>
      </c>
      <c r="CH22" s="23">
        <v>7.994505494505494</v>
      </c>
      <c r="CI22" s="44">
        <v>2.74</v>
      </c>
      <c r="CJ22" s="24">
        <f>$CI$22*$B$45*CJ39</f>
        <v>0</v>
      </c>
      <c r="CK22" s="9" t="s">
        <v>78</v>
      </c>
      <c r="CL22" s="23">
        <v>7.994505494505494</v>
      </c>
      <c r="CM22" s="12">
        <v>3.6</v>
      </c>
      <c r="CN22" s="24">
        <f>$CM$22*$B$45*CN39</f>
        <v>4488.4800000000005</v>
      </c>
      <c r="CO22" s="24">
        <f>$CM$22*$B$45*CO39</f>
        <v>4570.56</v>
      </c>
      <c r="CP22" s="24">
        <f>$CM$22*$B$45*CP39</f>
        <v>4484.16</v>
      </c>
      <c r="CQ22" s="9" t="s">
        <v>78</v>
      </c>
      <c r="CR22" s="23">
        <v>7.994505494505494</v>
      </c>
      <c r="CS22" s="23">
        <v>3.6</v>
      </c>
      <c r="CT22" s="24">
        <f>$CS$22*CT39*$B$45</f>
        <v>14592.960000000003</v>
      </c>
      <c r="CU22" s="24">
        <f>$CS$22*CU39*$B$45</f>
        <v>22433.76</v>
      </c>
      <c r="CV22" s="24">
        <f>$CS$22*CV39*$B$45</f>
        <v>25436.159999999996</v>
      </c>
      <c r="CW22" s="24">
        <f>$CS$22*CW39*$B$45</f>
        <v>14139.36</v>
      </c>
      <c r="CX22" s="24">
        <f>$CS$22*CX39*$B$45</f>
        <v>6108.4800000000005</v>
      </c>
      <c r="CY22" s="51">
        <f>$AI$22*$B$45*CY39</f>
        <v>6048</v>
      </c>
    </row>
    <row r="23" spans="1:103" ht="12.75">
      <c r="A23" s="54" t="s">
        <v>33</v>
      </c>
      <c r="B23" s="54"/>
      <c r="C23" s="54"/>
      <c r="D23" s="54"/>
      <c r="E23" s="54"/>
      <c r="F23" s="54"/>
      <c r="G23" s="9" t="s">
        <v>9</v>
      </c>
      <c r="H23" s="12">
        <v>7.994505494505494</v>
      </c>
      <c r="I23" s="12">
        <v>0</v>
      </c>
      <c r="J23" s="24">
        <f aca="true" t="shared" si="40" ref="J23:X23">$I$23*J39*$B$45</f>
        <v>0</v>
      </c>
      <c r="K23" s="24">
        <f t="shared" si="40"/>
        <v>0</v>
      </c>
      <c r="L23" s="24">
        <f t="shared" si="40"/>
        <v>0</v>
      </c>
      <c r="M23" s="24">
        <f t="shared" si="40"/>
        <v>0</v>
      </c>
      <c r="N23" s="24">
        <f t="shared" si="40"/>
        <v>0</v>
      </c>
      <c r="O23" s="24">
        <f t="shared" si="40"/>
        <v>0</v>
      </c>
      <c r="P23" s="24">
        <f t="shared" si="40"/>
        <v>0</v>
      </c>
      <c r="Q23" s="24">
        <f t="shared" si="40"/>
        <v>0</v>
      </c>
      <c r="R23" s="24">
        <f t="shared" si="40"/>
        <v>0</v>
      </c>
      <c r="S23" s="24">
        <f t="shared" si="40"/>
        <v>0</v>
      </c>
      <c r="T23" s="24">
        <f t="shared" si="40"/>
        <v>0</v>
      </c>
      <c r="U23" s="24">
        <f t="shared" si="40"/>
        <v>0</v>
      </c>
      <c r="V23" s="24">
        <f t="shared" si="40"/>
        <v>0</v>
      </c>
      <c r="W23" s="24">
        <f t="shared" si="40"/>
        <v>0</v>
      </c>
      <c r="X23" s="24">
        <f t="shared" si="40"/>
        <v>0</v>
      </c>
      <c r="Y23" s="25" t="s">
        <v>9</v>
      </c>
      <c r="Z23" s="23">
        <v>7.994505494505494</v>
      </c>
      <c r="AA23" s="44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9" t="s">
        <v>9</v>
      </c>
      <c r="AH23" s="23">
        <v>7.994505494505494</v>
      </c>
      <c r="AI23" s="12">
        <v>4</v>
      </c>
      <c r="AJ23" s="24">
        <f aca="true" t="shared" si="41" ref="AJ23:AQ23">$AI$23*$B$45*AJ39</f>
        <v>7065.599999999999</v>
      </c>
      <c r="AK23" s="24">
        <f t="shared" si="41"/>
        <v>6936</v>
      </c>
      <c r="AL23" s="24">
        <f t="shared" si="41"/>
        <v>4881.6</v>
      </c>
      <c r="AM23" s="24">
        <f t="shared" si="41"/>
        <v>0</v>
      </c>
      <c r="AN23" s="24">
        <f t="shared" si="41"/>
        <v>0</v>
      </c>
      <c r="AO23" s="24">
        <f t="shared" si="41"/>
        <v>0</v>
      </c>
      <c r="AP23" s="24">
        <f t="shared" si="41"/>
        <v>0</v>
      </c>
      <c r="AQ23" s="24">
        <f t="shared" si="41"/>
        <v>0</v>
      </c>
      <c r="AR23" s="9" t="s">
        <v>9</v>
      </c>
      <c r="AS23" s="23">
        <v>7.994505494505494</v>
      </c>
      <c r="AT23" s="12">
        <v>4</v>
      </c>
      <c r="AU23" s="24">
        <f aca="true" t="shared" si="42" ref="AU23:CB23">$AT$23*AU39*$B$45</f>
        <v>20673.6</v>
      </c>
      <c r="AV23" s="24">
        <f t="shared" si="42"/>
        <v>27336</v>
      </c>
      <c r="AW23" s="24">
        <f t="shared" si="42"/>
        <v>0</v>
      </c>
      <c r="AX23" s="24">
        <f t="shared" si="42"/>
        <v>0</v>
      </c>
      <c r="AY23" s="24">
        <f t="shared" si="42"/>
        <v>0</v>
      </c>
      <c r="AZ23" s="24">
        <f t="shared" si="42"/>
        <v>0</v>
      </c>
      <c r="BA23" s="24">
        <f t="shared" si="42"/>
        <v>0</v>
      </c>
      <c r="BB23" s="24">
        <f t="shared" si="42"/>
        <v>0</v>
      </c>
      <c r="BC23" s="24">
        <f t="shared" si="42"/>
        <v>0</v>
      </c>
      <c r="BD23" s="24">
        <f t="shared" si="42"/>
        <v>0</v>
      </c>
      <c r="BE23" s="24">
        <f t="shared" si="42"/>
        <v>0</v>
      </c>
      <c r="BF23" s="24">
        <f t="shared" si="42"/>
        <v>0</v>
      </c>
      <c r="BG23" s="24">
        <f t="shared" si="42"/>
        <v>0</v>
      </c>
      <c r="BH23" s="24">
        <f t="shared" si="42"/>
        <v>0</v>
      </c>
      <c r="BI23" s="24">
        <f t="shared" si="42"/>
        <v>0</v>
      </c>
      <c r="BJ23" s="24">
        <f t="shared" si="42"/>
        <v>0</v>
      </c>
      <c r="BK23" s="24">
        <f t="shared" si="42"/>
        <v>0</v>
      </c>
      <c r="BL23" s="24">
        <f t="shared" si="42"/>
        <v>0</v>
      </c>
      <c r="BM23" s="24">
        <f t="shared" si="42"/>
        <v>0</v>
      </c>
      <c r="BN23" s="24">
        <f t="shared" si="42"/>
        <v>0</v>
      </c>
      <c r="BO23" s="24">
        <f t="shared" si="42"/>
        <v>0</v>
      </c>
      <c r="BP23" s="24">
        <f t="shared" si="42"/>
        <v>0</v>
      </c>
      <c r="BQ23" s="24">
        <f t="shared" si="42"/>
        <v>0</v>
      </c>
      <c r="BR23" s="24">
        <f t="shared" si="42"/>
        <v>0</v>
      </c>
      <c r="BS23" s="24">
        <f t="shared" si="42"/>
        <v>0</v>
      </c>
      <c r="BT23" s="24">
        <f t="shared" si="42"/>
        <v>0</v>
      </c>
      <c r="BU23" s="24">
        <f t="shared" si="42"/>
        <v>0</v>
      </c>
      <c r="BV23" s="24">
        <f t="shared" si="42"/>
        <v>0</v>
      </c>
      <c r="BW23" s="24">
        <f t="shared" si="42"/>
        <v>0</v>
      </c>
      <c r="BX23" s="24">
        <f t="shared" si="42"/>
        <v>0</v>
      </c>
      <c r="BY23" s="24">
        <f t="shared" si="42"/>
        <v>0</v>
      </c>
      <c r="BZ23" s="24">
        <f t="shared" si="42"/>
        <v>0</v>
      </c>
      <c r="CA23" s="24">
        <f t="shared" si="42"/>
        <v>0</v>
      </c>
      <c r="CB23" s="24">
        <f t="shared" si="42"/>
        <v>0</v>
      </c>
      <c r="CC23" s="25" t="s">
        <v>9</v>
      </c>
      <c r="CD23" s="23">
        <v>7.994505494505494</v>
      </c>
      <c r="CE23" s="12">
        <v>0</v>
      </c>
      <c r="CF23" s="24">
        <f>$CE$23*$B$45*CF39</f>
        <v>0</v>
      </c>
      <c r="CG23" s="25" t="s">
        <v>9</v>
      </c>
      <c r="CH23" s="23">
        <v>7.994505494505494</v>
      </c>
      <c r="CI23" s="44">
        <v>0</v>
      </c>
      <c r="CJ23" s="24">
        <f>$CI$23*$B$45*CJ39</f>
        <v>0</v>
      </c>
      <c r="CK23" s="9" t="s">
        <v>9</v>
      </c>
      <c r="CL23" s="23">
        <v>7.994505494505494</v>
      </c>
      <c r="CM23" s="12">
        <v>4</v>
      </c>
      <c r="CN23" s="24">
        <f>$CM$23*$B$45*CN39</f>
        <v>4987.200000000001</v>
      </c>
      <c r="CO23" s="24">
        <f>$CM$23*$B$45*CO39</f>
        <v>5078.4</v>
      </c>
      <c r="CP23" s="24">
        <f>$CM$23*$B$45*CP39</f>
        <v>4982.4</v>
      </c>
      <c r="CQ23" s="9" t="s">
        <v>9</v>
      </c>
      <c r="CR23" s="23">
        <v>7.994505494505494</v>
      </c>
      <c r="CS23" s="23">
        <v>4</v>
      </c>
      <c r="CT23" s="24">
        <f>$CS$23*CT39*$B$45</f>
        <v>16214.400000000001</v>
      </c>
      <c r="CU23" s="24">
        <f>$CS$23*CU39*$B$45</f>
        <v>24926.399999999998</v>
      </c>
      <c r="CV23" s="24">
        <f>$CS$23*CV39*$B$45</f>
        <v>28262.399999999998</v>
      </c>
      <c r="CW23" s="24">
        <f>$CS$23*CW39*$B$45</f>
        <v>15710.400000000001</v>
      </c>
      <c r="CX23" s="24">
        <f>$CS$23*CX39*$B$45</f>
        <v>6787.200000000001</v>
      </c>
      <c r="CY23" s="51">
        <f>$AI$23*$B$45*CY39</f>
        <v>6720</v>
      </c>
    </row>
    <row r="24" spans="1:103" ht="13.5" customHeight="1">
      <c r="A24" s="55" t="s">
        <v>20</v>
      </c>
      <c r="B24" s="55"/>
      <c r="C24" s="55"/>
      <c r="D24" s="55"/>
      <c r="E24" s="55"/>
      <c r="F24" s="55"/>
      <c r="G24" s="11"/>
      <c r="H24" s="6">
        <f>SUM(H25:H28)</f>
        <v>33.76989389920425</v>
      </c>
      <c r="I24" s="39">
        <f>SUM(I25:I28)</f>
        <v>7.01</v>
      </c>
      <c r="J24" s="21">
        <f>SUM(J25:J28)</f>
        <v>49967.27999999999</v>
      </c>
      <c r="K24" s="21">
        <f>SUM(K25:K28)</f>
        <v>75051.864</v>
      </c>
      <c r="L24" s="21">
        <f>SUM(L25:L28)</f>
        <v>0</v>
      </c>
      <c r="M24" s="21">
        <f aca="true" t="shared" si="43" ref="M24:R24">SUM(M25:M28)</f>
        <v>0</v>
      </c>
      <c r="N24" s="21">
        <f t="shared" si="43"/>
        <v>0</v>
      </c>
      <c r="O24" s="21">
        <f>SUM(O25:O28)</f>
        <v>0</v>
      </c>
      <c r="P24" s="21">
        <f t="shared" si="43"/>
        <v>0</v>
      </c>
      <c r="Q24" s="21">
        <f t="shared" si="43"/>
        <v>0</v>
      </c>
      <c r="R24" s="21">
        <f t="shared" si="43"/>
        <v>0</v>
      </c>
      <c r="S24" s="21">
        <f aca="true" t="shared" si="44" ref="S24:X24">SUM(S25:S28)</f>
        <v>0</v>
      </c>
      <c r="T24" s="21">
        <f t="shared" si="44"/>
        <v>0</v>
      </c>
      <c r="U24" s="21">
        <f t="shared" si="44"/>
        <v>0</v>
      </c>
      <c r="V24" s="21">
        <f t="shared" si="44"/>
        <v>0</v>
      </c>
      <c r="W24" s="21">
        <f t="shared" si="44"/>
        <v>0</v>
      </c>
      <c r="X24" s="21">
        <f t="shared" si="44"/>
        <v>0</v>
      </c>
      <c r="Y24" s="26"/>
      <c r="Z24" s="28">
        <f aca="true" t="shared" si="45" ref="Z24:AF24">SUM(Z25:Z28)</f>
        <v>33.76989389920425</v>
      </c>
      <c r="AA24" s="45">
        <f t="shared" si="45"/>
        <v>5.14</v>
      </c>
      <c r="AB24" s="21">
        <f t="shared" si="45"/>
        <v>0</v>
      </c>
      <c r="AC24" s="21">
        <f t="shared" si="45"/>
        <v>0</v>
      </c>
      <c r="AD24" s="21">
        <f t="shared" si="45"/>
        <v>0</v>
      </c>
      <c r="AE24" s="21">
        <f t="shared" si="45"/>
        <v>0</v>
      </c>
      <c r="AF24" s="21">
        <f t="shared" si="45"/>
        <v>0</v>
      </c>
      <c r="AG24" s="11"/>
      <c r="AH24" s="28">
        <f aca="true" t="shared" si="46" ref="AH24:AQ24">SUM(AH25:AH28)</f>
        <v>33.76989389920425</v>
      </c>
      <c r="AI24" s="39">
        <f t="shared" si="46"/>
        <v>2.42</v>
      </c>
      <c r="AJ24" s="31">
        <f t="shared" si="46"/>
        <v>4274.687999999999</v>
      </c>
      <c r="AK24" s="31">
        <f t="shared" si="46"/>
        <v>4196.28</v>
      </c>
      <c r="AL24" s="31">
        <f t="shared" si="46"/>
        <v>2953.368</v>
      </c>
      <c r="AM24" s="31">
        <f t="shared" si="46"/>
        <v>0</v>
      </c>
      <c r="AN24" s="31">
        <f t="shared" si="46"/>
        <v>0</v>
      </c>
      <c r="AO24" s="31">
        <f t="shared" si="46"/>
        <v>0</v>
      </c>
      <c r="AP24" s="31">
        <f t="shared" si="46"/>
        <v>0</v>
      </c>
      <c r="AQ24" s="31">
        <f t="shared" si="46"/>
        <v>0</v>
      </c>
      <c r="AR24" s="11"/>
      <c r="AS24" s="28">
        <f aca="true" t="shared" si="47" ref="AS24:BB24">SUM(AS25:AS28)</f>
        <v>33.76989389920425</v>
      </c>
      <c r="AT24" s="39">
        <f t="shared" si="47"/>
        <v>2.42</v>
      </c>
      <c r="AU24" s="21">
        <f t="shared" si="47"/>
        <v>12507.528</v>
      </c>
      <c r="AV24" s="21">
        <f t="shared" si="47"/>
        <v>16538.28</v>
      </c>
      <c r="AW24" s="21">
        <f t="shared" si="47"/>
        <v>0</v>
      </c>
      <c r="AX24" s="21">
        <f t="shared" si="47"/>
        <v>0</v>
      </c>
      <c r="AY24" s="21">
        <f t="shared" si="47"/>
        <v>0</v>
      </c>
      <c r="AZ24" s="21">
        <f t="shared" si="47"/>
        <v>0</v>
      </c>
      <c r="BA24" s="21">
        <f t="shared" si="47"/>
        <v>0</v>
      </c>
      <c r="BB24" s="21">
        <f t="shared" si="47"/>
        <v>0</v>
      </c>
      <c r="BC24" s="21">
        <f aca="true" t="shared" si="48" ref="BC24:BH24">SUM(BC25:BC28)</f>
        <v>0</v>
      </c>
      <c r="BD24" s="21">
        <f t="shared" si="48"/>
        <v>0</v>
      </c>
      <c r="BE24" s="21">
        <f t="shared" si="48"/>
        <v>0</v>
      </c>
      <c r="BF24" s="21">
        <f t="shared" si="48"/>
        <v>0</v>
      </c>
      <c r="BG24" s="21">
        <f t="shared" si="48"/>
        <v>0</v>
      </c>
      <c r="BH24" s="21">
        <f t="shared" si="48"/>
        <v>0</v>
      </c>
      <c r="BI24" s="21">
        <f aca="true" t="shared" si="49" ref="BI24:CB24">SUM(BI25:BI28)</f>
        <v>0</v>
      </c>
      <c r="BJ24" s="21">
        <f t="shared" si="49"/>
        <v>0</v>
      </c>
      <c r="BK24" s="21">
        <f t="shared" si="49"/>
        <v>0</v>
      </c>
      <c r="BL24" s="21">
        <f t="shared" si="49"/>
        <v>0</v>
      </c>
      <c r="BM24" s="21">
        <f t="shared" si="49"/>
        <v>0</v>
      </c>
      <c r="BN24" s="21">
        <f t="shared" si="49"/>
        <v>0</v>
      </c>
      <c r="BO24" s="21">
        <f t="shared" si="49"/>
        <v>0</v>
      </c>
      <c r="BP24" s="21">
        <f t="shared" si="49"/>
        <v>0</v>
      </c>
      <c r="BQ24" s="21">
        <f t="shared" si="49"/>
        <v>0</v>
      </c>
      <c r="BR24" s="21">
        <f t="shared" si="49"/>
        <v>0</v>
      </c>
      <c r="BS24" s="21">
        <f t="shared" si="49"/>
        <v>0</v>
      </c>
      <c r="BT24" s="21">
        <f t="shared" si="49"/>
        <v>0</v>
      </c>
      <c r="BU24" s="21">
        <f t="shared" si="49"/>
        <v>0</v>
      </c>
      <c r="BV24" s="21">
        <f t="shared" si="49"/>
        <v>0</v>
      </c>
      <c r="BW24" s="21">
        <f t="shared" si="49"/>
        <v>0</v>
      </c>
      <c r="BX24" s="21">
        <f t="shared" si="49"/>
        <v>0</v>
      </c>
      <c r="BY24" s="21">
        <f t="shared" si="49"/>
        <v>0</v>
      </c>
      <c r="BZ24" s="21">
        <f t="shared" si="49"/>
        <v>0</v>
      </c>
      <c r="CA24" s="21">
        <f t="shared" si="49"/>
        <v>0</v>
      </c>
      <c r="CB24" s="21">
        <f t="shared" si="49"/>
        <v>0</v>
      </c>
      <c r="CC24" s="26"/>
      <c r="CD24" s="28">
        <f>SUM(CD25:CD28)</f>
        <v>33.76989389920425</v>
      </c>
      <c r="CE24" s="39">
        <f>SUM(CE25:CE28)</f>
        <v>5.6</v>
      </c>
      <c r="CF24" s="21">
        <f>SUM(CF25:CF28)</f>
        <v>0</v>
      </c>
      <c r="CG24" s="26"/>
      <c r="CH24" s="28">
        <f>SUM(CH25:CH28)</f>
        <v>33.76989389920425</v>
      </c>
      <c r="CI24" s="45">
        <f>SUM(CI25:CI28)</f>
        <v>5.14</v>
      </c>
      <c r="CJ24" s="21">
        <f>SUM(CJ25:CJ28)</f>
        <v>0</v>
      </c>
      <c r="CK24" s="11"/>
      <c r="CL24" s="28">
        <f>SUM(CL25:CL28)</f>
        <v>33.76989389920425</v>
      </c>
      <c r="CM24" s="39">
        <f>SUM(CM25:CM28)</f>
        <v>2.42</v>
      </c>
      <c r="CN24" s="21">
        <f>SUM(CN25:CN28)</f>
        <v>3017.2560000000003</v>
      </c>
      <c r="CO24" s="21">
        <f>SUM(CO25:CO28)</f>
        <v>3072.432</v>
      </c>
      <c r="CP24" s="21">
        <f>SUM(CP25:CP28)</f>
        <v>3014.352</v>
      </c>
      <c r="CQ24" s="11"/>
      <c r="CR24" s="28">
        <f aca="true" t="shared" si="50" ref="CR24:CY24">SUM(CR25:CR28)</f>
        <v>33.76989389920425</v>
      </c>
      <c r="CS24" s="28">
        <f t="shared" si="50"/>
        <v>0.48</v>
      </c>
      <c r="CT24" s="21">
        <f t="shared" si="50"/>
        <v>1945.7280000000003</v>
      </c>
      <c r="CU24" s="21">
        <f t="shared" si="50"/>
        <v>2991.1679999999997</v>
      </c>
      <c r="CV24" s="21">
        <f t="shared" si="50"/>
        <v>3391.488</v>
      </c>
      <c r="CW24" s="21">
        <f t="shared" si="50"/>
        <v>1885.248</v>
      </c>
      <c r="CX24" s="21">
        <f t="shared" si="50"/>
        <v>814.4639999999999</v>
      </c>
      <c r="CY24" s="52">
        <f t="shared" si="50"/>
        <v>4065.6</v>
      </c>
    </row>
    <row r="25" spans="1:103" ht="12.75">
      <c r="A25" s="54" t="s">
        <v>34</v>
      </c>
      <c r="B25" s="54"/>
      <c r="C25" s="54"/>
      <c r="D25" s="54"/>
      <c r="E25" s="54"/>
      <c r="F25" s="54"/>
      <c r="G25" s="9" t="s">
        <v>21</v>
      </c>
      <c r="H25" s="10">
        <v>0.3445907540735127</v>
      </c>
      <c r="I25" s="12">
        <v>0</v>
      </c>
      <c r="J25" s="24">
        <f aca="true" t="shared" si="51" ref="J25:X25">$I$25*J39*$B$45</f>
        <v>0</v>
      </c>
      <c r="K25" s="24">
        <f t="shared" si="51"/>
        <v>0</v>
      </c>
      <c r="L25" s="24">
        <f t="shared" si="51"/>
        <v>0</v>
      </c>
      <c r="M25" s="24">
        <f t="shared" si="51"/>
        <v>0</v>
      </c>
      <c r="N25" s="24">
        <f t="shared" si="51"/>
        <v>0</v>
      </c>
      <c r="O25" s="24">
        <f t="shared" si="51"/>
        <v>0</v>
      </c>
      <c r="P25" s="24">
        <f t="shared" si="51"/>
        <v>0</v>
      </c>
      <c r="Q25" s="24">
        <f t="shared" si="51"/>
        <v>0</v>
      </c>
      <c r="R25" s="24">
        <f t="shared" si="51"/>
        <v>0</v>
      </c>
      <c r="S25" s="24">
        <f t="shared" si="51"/>
        <v>0</v>
      </c>
      <c r="T25" s="24">
        <f t="shared" si="51"/>
        <v>0</v>
      </c>
      <c r="U25" s="24">
        <f t="shared" si="51"/>
        <v>0</v>
      </c>
      <c r="V25" s="24">
        <f t="shared" si="51"/>
        <v>0</v>
      </c>
      <c r="W25" s="24">
        <f t="shared" si="51"/>
        <v>0</v>
      </c>
      <c r="X25" s="24">
        <f t="shared" si="51"/>
        <v>0</v>
      </c>
      <c r="Y25" s="25" t="s">
        <v>21</v>
      </c>
      <c r="Z25" s="23">
        <v>0.3445907540735127</v>
      </c>
      <c r="AA25" s="44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9" t="s">
        <v>21</v>
      </c>
      <c r="AH25" s="23">
        <v>0.3445907540735127</v>
      </c>
      <c r="AI25" s="12">
        <v>0</v>
      </c>
      <c r="AJ25" s="24">
        <f aca="true" t="shared" si="52" ref="AJ25:AQ25">$AI$25*$B$45*AJ39</f>
        <v>0</v>
      </c>
      <c r="AK25" s="24">
        <f t="shared" si="52"/>
        <v>0</v>
      </c>
      <c r="AL25" s="24">
        <f t="shared" si="52"/>
        <v>0</v>
      </c>
      <c r="AM25" s="24">
        <f t="shared" si="52"/>
        <v>0</v>
      </c>
      <c r="AN25" s="24">
        <f t="shared" si="52"/>
        <v>0</v>
      </c>
      <c r="AO25" s="24">
        <f t="shared" si="52"/>
        <v>0</v>
      </c>
      <c r="AP25" s="24">
        <f t="shared" si="52"/>
        <v>0</v>
      </c>
      <c r="AQ25" s="24">
        <f t="shared" si="52"/>
        <v>0</v>
      </c>
      <c r="AR25" s="9" t="s">
        <v>21</v>
      </c>
      <c r="AS25" s="23">
        <v>0.3445907540735127</v>
      </c>
      <c r="AT25" s="12">
        <v>0</v>
      </c>
      <c r="AU25" s="24">
        <f aca="true" t="shared" si="53" ref="AU25:CB25">$AT$25*AU39*$B$45</f>
        <v>0</v>
      </c>
      <c r="AV25" s="24">
        <f t="shared" si="53"/>
        <v>0</v>
      </c>
      <c r="AW25" s="24">
        <f t="shared" si="53"/>
        <v>0</v>
      </c>
      <c r="AX25" s="24">
        <f t="shared" si="53"/>
        <v>0</v>
      </c>
      <c r="AY25" s="24">
        <f t="shared" si="53"/>
        <v>0</v>
      </c>
      <c r="AZ25" s="24">
        <f t="shared" si="53"/>
        <v>0</v>
      </c>
      <c r="BA25" s="24">
        <f t="shared" si="53"/>
        <v>0</v>
      </c>
      <c r="BB25" s="24">
        <f t="shared" si="53"/>
        <v>0</v>
      </c>
      <c r="BC25" s="24">
        <f t="shared" si="53"/>
        <v>0</v>
      </c>
      <c r="BD25" s="24">
        <f t="shared" si="53"/>
        <v>0</v>
      </c>
      <c r="BE25" s="24">
        <f t="shared" si="53"/>
        <v>0</v>
      </c>
      <c r="BF25" s="24">
        <f t="shared" si="53"/>
        <v>0</v>
      </c>
      <c r="BG25" s="24">
        <f t="shared" si="53"/>
        <v>0</v>
      </c>
      <c r="BH25" s="24">
        <f t="shared" si="53"/>
        <v>0</v>
      </c>
      <c r="BI25" s="24">
        <f t="shared" si="53"/>
        <v>0</v>
      </c>
      <c r="BJ25" s="24">
        <f t="shared" si="53"/>
        <v>0</v>
      </c>
      <c r="BK25" s="24">
        <f t="shared" si="53"/>
        <v>0</v>
      </c>
      <c r="BL25" s="24">
        <f t="shared" si="53"/>
        <v>0</v>
      </c>
      <c r="BM25" s="24">
        <f t="shared" si="53"/>
        <v>0</v>
      </c>
      <c r="BN25" s="24">
        <f t="shared" si="53"/>
        <v>0</v>
      </c>
      <c r="BO25" s="24">
        <f t="shared" si="53"/>
        <v>0</v>
      </c>
      <c r="BP25" s="24">
        <f t="shared" si="53"/>
        <v>0</v>
      </c>
      <c r="BQ25" s="24">
        <f t="shared" si="53"/>
        <v>0</v>
      </c>
      <c r="BR25" s="24">
        <f t="shared" si="53"/>
        <v>0</v>
      </c>
      <c r="BS25" s="24">
        <f t="shared" si="53"/>
        <v>0</v>
      </c>
      <c r="BT25" s="24">
        <f t="shared" si="53"/>
        <v>0</v>
      </c>
      <c r="BU25" s="24">
        <f t="shared" si="53"/>
        <v>0</v>
      </c>
      <c r="BV25" s="24">
        <f t="shared" si="53"/>
        <v>0</v>
      </c>
      <c r="BW25" s="24">
        <f t="shared" si="53"/>
        <v>0</v>
      </c>
      <c r="BX25" s="24">
        <f t="shared" si="53"/>
        <v>0</v>
      </c>
      <c r="BY25" s="24">
        <f t="shared" si="53"/>
        <v>0</v>
      </c>
      <c r="BZ25" s="24">
        <f t="shared" si="53"/>
        <v>0</v>
      </c>
      <c r="CA25" s="24">
        <f t="shared" si="53"/>
        <v>0</v>
      </c>
      <c r="CB25" s="24">
        <f t="shared" si="53"/>
        <v>0</v>
      </c>
      <c r="CC25" s="25" t="s">
        <v>21</v>
      </c>
      <c r="CD25" s="23">
        <v>0.3445907540735127</v>
      </c>
      <c r="CE25" s="12">
        <v>0</v>
      </c>
      <c r="CF25" s="24">
        <f>$CE$25*$B$45*CF39</f>
        <v>0</v>
      </c>
      <c r="CG25" s="25" t="s">
        <v>21</v>
      </c>
      <c r="CH25" s="23">
        <v>0.3445907540735127</v>
      </c>
      <c r="CI25" s="44">
        <v>0</v>
      </c>
      <c r="CJ25" s="24">
        <f>$CI$25*$B$45*CJ39</f>
        <v>0</v>
      </c>
      <c r="CK25" s="9" t="s">
        <v>21</v>
      </c>
      <c r="CL25" s="23">
        <v>0.3445907540735127</v>
      </c>
      <c r="CM25" s="12">
        <v>0</v>
      </c>
      <c r="CN25" s="24">
        <f>$CM$25*$B$45*CN39</f>
        <v>0</v>
      </c>
      <c r="CO25" s="24">
        <f>$CM$25*$B$45*CO39</f>
        <v>0</v>
      </c>
      <c r="CP25" s="24">
        <f>$CM$25*$B$45*CP39</f>
        <v>0</v>
      </c>
      <c r="CQ25" s="9" t="s">
        <v>21</v>
      </c>
      <c r="CR25" s="23">
        <v>0.3445907540735127</v>
      </c>
      <c r="CS25" s="23">
        <v>0</v>
      </c>
      <c r="CT25" s="24">
        <f>$CS$25*CT39*$B$45</f>
        <v>0</v>
      </c>
      <c r="CU25" s="24">
        <f>$CS$25*CU39*$B$45</f>
        <v>0</v>
      </c>
      <c r="CV25" s="24">
        <f>$CS$25*CV39*$B$45</f>
        <v>0</v>
      </c>
      <c r="CW25" s="24">
        <f>$CS$25*CW39*$B$45</f>
        <v>0</v>
      </c>
      <c r="CX25" s="24">
        <f>$CS$25*CX39*$B$45</f>
        <v>0</v>
      </c>
      <c r="CY25" s="51">
        <f>$AI$25*$B$45*CY39</f>
        <v>0</v>
      </c>
    </row>
    <row r="26" spans="1:103" ht="37.5" customHeight="1">
      <c r="A26" s="54" t="s">
        <v>35</v>
      </c>
      <c r="B26" s="54"/>
      <c r="C26" s="54"/>
      <c r="D26" s="54"/>
      <c r="E26" s="54"/>
      <c r="F26" s="54"/>
      <c r="G26" s="9" t="s">
        <v>82</v>
      </c>
      <c r="H26" s="10">
        <v>7.580996589617279</v>
      </c>
      <c r="I26" s="12">
        <v>0.67</v>
      </c>
      <c r="J26" s="24">
        <f aca="true" t="shared" si="54" ref="J26:X26">$I$26*J39*$B$45</f>
        <v>4775.76</v>
      </c>
      <c r="K26" s="24">
        <f t="shared" si="54"/>
        <v>7173.288000000001</v>
      </c>
      <c r="L26" s="24">
        <f t="shared" si="54"/>
        <v>0</v>
      </c>
      <c r="M26" s="24">
        <f t="shared" si="54"/>
        <v>0</v>
      </c>
      <c r="N26" s="24">
        <f t="shared" si="54"/>
        <v>0</v>
      </c>
      <c r="O26" s="24">
        <f t="shared" si="54"/>
        <v>0</v>
      </c>
      <c r="P26" s="24">
        <f t="shared" si="54"/>
        <v>0</v>
      </c>
      <c r="Q26" s="24">
        <f t="shared" si="54"/>
        <v>0</v>
      </c>
      <c r="R26" s="24">
        <f t="shared" si="54"/>
        <v>0</v>
      </c>
      <c r="S26" s="24">
        <f t="shared" si="54"/>
        <v>0</v>
      </c>
      <c r="T26" s="24">
        <f t="shared" si="54"/>
        <v>0</v>
      </c>
      <c r="U26" s="24">
        <f t="shared" si="54"/>
        <v>0</v>
      </c>
      <c r="V26" s="24">
        <f t="shared" si="54"/>
        <v>0</v>
      </c>
      <c r="W26" s="24">
        <f t="shared" si="54"/>
        <v>0</v>
      </c>
      <c r="X26" s="24">
        <f t="shared" si="54"/>
        <v>0</v>
      </c>
      <c r="Y26" s="25" t="s">
        <v>21</v>
      </c>
      <c r="Z26" s="23">
        <v>7.580996589617279</v>
      </c>
      <c r="AA26" s="12">
        <v>0.35</v>
      </c>
      <c r="AB26" s="24">
        <f>$AA$26*AB39*$B$45</f>
        <v>0</v>
      </c>
      <c r="AC26" s="24">
        <f>$AA$26*AC39*$B$45</f>
        <v>0</v>
      </c>
      <c r="AD26" s="24">
        <f>$AA$26*AD39*$B$45</f>
        <v>0</v>
      </c>
      <c r="AE26" s="24">
        <f>$AA$26*AE39*$B$45</f>
        <v>0</v>
      </c>
      <c r="AF26" s="24">
        <f>$AA$26*AF39*$B$45</f>
        <v>0</v>
      </c>
      <c r="AG26" s="9" t="s">
        <v>82</v>
      </c>
      <c r="AH26" s="23">
        <v>7.580996589617279</v>
      </c>
      <c r="AI26" s="12">
        <v>0.13</v>
      </c>
      <c r="AJ26" s="24">
        <f aca="true" t="shared" si="55" ref="AJ26:AQ26">$AI$26*$B$45*AJ39</f>
        <v>229.63199999999998</v>
      </c>
      <c r="AK26" s="24">
        <f t="shared" si="55"/>
        <v>225.42000000000002</v>
      </c>
      <c r="AL26" s="24">
        <f t="shared" si="55"/>
        <v>158.65200000000002</v>
      </c>
      <c r="AM26" s="24">
        <f t="shared" si="55"/>
        <v>0</v>
      </c>
      <c r="AN26" s="24">
        <f t="shared" si="55"/>
        <v>0</v>
      </c>
      <c r="AO26" s="24">
        <f t="shared" si="55"/>
        <v>0</v>
      </c>
      <c r="AP26" s="24">
        <f t="shared" si="55"/>
        <v>0</v>
      </c>
      <c r="AQ26" s="24">
        <f t="shared" si="55"/>
        <v>0</v>
      </c>
      <c r="AR26" s="9" t="s">
        <v>82</v>
      </c>
      <c r="AS26" s="23">
        <v>7.580996589617279</v>
      </c>
      <c r="AT26" s="12">
        <v>0.13</v>
      </c>
      <c r="AU26" s="24">
        <f aca="true" t="shared" si="56" ref="AU26:CB26">$AT$26*AU39*$B$45</f>
        <v>671.892</v>
      </c>
      <c r="AV26" s="24">
        <f t="shared" si="56"/>
        <v>888.42</v>
      </c>
      <c r="AW26" s="24">
        <f t="shared" si="56"/>
        <v>0</v>
      </c>
      <c r="AX26" s="24">
        <f t="shared" si="56"/>
        <v>0</v>
      </c>
      <c r="AY26" s="24">
        <f t="shared" si="56"/>
        <v>0</v>
      </c>
      <c r="AZ26" s="24">
        <f t="shared" si="56"/>
        <v>0</v>
      </c>
      <c r="BA26" s="24">
        <f t="shared" si="56"/>
        <v>0</v>
      </c>
      <c r="BB26" s="24">
        <f t="shared" si="56"/>
        <v>0</v>
      </c>
      <c r="BC26" s="24">
        <f t="shared" si="56"/>
        <v>0</v>
      </c>
      <c r="BD26" s="24">
        <f t="shared" si="56"/>
        <v>0</v>
      </c>
      <c r="BE26" s="24">
        <f t="shared" si="56"/>
        <v>0</v>
      </c>
      <c r="BF26" s="24">
        <f t="shared" si="56"/>
        <v>0</v>
      </c>
      <c r="BG26" s="24">
        <f t="shared" si="56"/>
        <v>0</v>
      </c>
      <c r="BH26" s="24">
        <f t="shared" si="56"/>
        <v>0</v>
      </c>
      <c r="BI26" s="24">
        <f t="shared" si="56"/>
        <v>0</v>
      </c>
      <c r="BJ26" s="24">
        <f t="shared" si="56"/>
        <v>0</v>
      </c>
      <c r="BK26" s="24">
        <f t="shared" si="56"/>
        <v>0</v>
      </c>
      <c r="BL26" s="24">
        <f t="shared" si="56"/>
        <v>0</v>
      </c>
      <c r="BM26" s="24">
        <f t="shared" si="56"/>
        <v>0</v>
      </c>
      <c r="BN26" s="24">
        <f t="shared" si="56"/>
        <v>0</v>
      </c>
      <c r="BO26" s="24">
        <f t="shared" si="56"/>
        <v>0</v>
      </c>
      <c r="BP26" s="24">
        <f t="shared" si="56"/>
        <v>0</v>
      </c>
      <c r="BQ26" s="24">
        <f t="shared" si="56"/>
        <v>0</v>
      </c>
      <c r="BR26" s="24">
        <f t="shared" si="56"/>
        <v>0</v>
      </c>
      <c r="BS26" s="24">
        <f t="shared" si="56"/>
        <v>0</v>
      </c>
      <c r="BT26" s="24">
        <f t="shared" si="56"/>
        <v>0</v>
      </c>
      <c r="BU26" s="24">
        <f t="shared" si="56"/>
        <v>0</v>
      </c>
      <c r="BV26" s="24">
        <f t="shared" si="56"/>
        <v>0</v>
      </c>
      <c r="BW26" s="24">
        <f t="shared" si="56"/>
        <v>0</v>
      </c>
      <c r="BX26" s="24">
        <f t="shared" si="56"/>
        <v>0</v>
      </c>
      <c r="BY26" s="24">
        <f t="shared" si="56"/>
        <v>0</v>
      </c>
      <c r="BZ26" s="24">
        <f t="shared" si="56"/>
        <v>0</v>
      </c>
      <c r="CA26" s="24">
        <f t="shared" si="56"/>
        <v>0</v>
      </c>
      <c r="CB26" s="24">
        <f t="shared" si="56"/>
        <v>0</v>
      </c>
      <c r="CC26" s="25" t="s">
        <v>21</v>
      </c>
      <c r="CD26" s="23">
        <v>7.580996589617279</v>
      </c>
      <c r="CE26" s="12">
        <v>0.35</v>
      </c>
      <c r="CF26" s="24">
        <f>$CE$26*$B$45*CF39</f>
        <v>0</v>
      </c>
      <c r="CG26" s="25" t="s">
        <v>21</v>
      </c>
      <c r="CH26" s="23">
        <v>7.580996589617279</v>
      </c>
      <c r="CI26" s="12">
        <v>0.35</v>
      </c>
      <c r="CJ26" s="24">
        <f>$CI$26*$B$45*CJ39</f>
        <v>0</v>
      </c>
      <c r="CK26" s="9" t="s">
        <v>82</v>
      </c>
      <c r="CL26" s="23">
        <v>7.580996589617279</v>
      </c>
      <c r="CM26" s="12">
        <v>0.13</v>
      </c>
      <c r="CN26" s="24">
        <f>$CM$26*$B$45*CN39</f>
        <v>162.084</v>
      </c>
      <c r="CO26" s="24">
        <f>$CM$26*$B$45*CO39</f>
        <v>165.048</v>
      </c>
      <c r="CP26" s="24">
        <f>$CM$26*$B$45*CP39</f>
        <v>161.928</v>
      </c>
      <c r="CQ26" s="9" t="s">
        <v>82</v>
      </c>
      <c r="CR26" s="23">
        <v>7.580996589617279</v>
      </c>
      <c r="CS26" s="23">
        <v>0.05</v>
      </c>
      <c r="CT26" s="24">
        <f>$CS$26*CT39*$B$45</f>
        <v>202.68</v>
      </c>
      <c r="CU26" s="24">
        <f>$CS$26*CU39*$B$45</f>
        <v>311.58</v>
      </c>
      <c r="CV26" s="24">
        <f>$CS$26*CV39*$B$45</f>
        <v>353.28</v>
      </c>
      <c r="CW26" s="24">
        <f>$CS$26*CW39*$B$45</f>
        <v>196.38000000000002</v>
      </c>
      <c r="CX26" s="24">
        <f>$CS$26*CX39*$B$45</f>
        <v>84.84</v>
      </c>
      <c r="CY26" s="51">
        <f>$AI$26*$B$45*CY39</f>
        <v>218.4</v>
      </c>
    </row>
    <row r="27" spans="1:103" ht="48.75" customHeight="1">
      <c r="A27" s="54" t="s">
        <v>36</v>
      </c>
      <c r="B27" s="54"/>
      <c r="C27" s="54"/>
      <c r="D27" s="54"/>
      <c r="E27" s="54"/>
      <c r="F27" s="54"/>
      <c r="G27" s="13" t="s">
        <v>22</v>
      </c>
      <c r="H27" s="14">
        <v>2.067544524441076</v>
      </c>
      <c r="I27" s="12">
        <v>0.04</v>
      </c>
      <c r="J27" s="24">
        <f aca="true" t="shared" si="57" ref="J27:X27">$I$27*J39*$B$45</f>
        <v>285.12</v>
      </c>
      <c r="K27" s="24">
        <f t="shared" si="57"/>
        <v>428.25600000000003</v>
      </c>
      <c r="L27" s="24">
        <f t="shared" si="57"/>
        <v>0</v>
      </c>
      <c r="M27" s="24">
        <f t="shared" si="57"/>
        <v>0</v>
      </c>
      <c r="N27" s="24">
        <f t="shared" si="57"/>
        <v>0</v>
      </c>
      <c r="O27" s="24">
        <f t="shared" si="57"/>
        <v>0</v>
      </c>
      <c r="P27" s="24">
        <f t="shared" si="57"/>
        <v>0</v>
      </c>
      <c r="Q27" s="24">
        <f t="shared" si="57"/>
        <v>0</v>
      </c>
      <c r="R27" s="24">
        <f t="shared" si="57"/>
        <v>0</v>
      </c>
      <c r="S27" s="24">
        <f t="shared" si="57"/>
        <v>0</v>
      </c>
      <c r="T27" s="24">
        <f t="shared" si="57"/>
        <v>0</v>
      </c>
      <c r="U27" s="24">
        <f t="shared" si="57"/>
        <v>0</v>
      </c>
      <c r="V27" s="24">
        <f t="shared" si="57"/>
        <v>0</v>
      </c>
      <c r="W27" s="24">
        <f t="shared" si="57"/>
        <v>0</v>
      </c>
      <c r="X27" s="24">
        <f t="shared" si="57"/>
        <v>0</v>
      </c>
      <c r="Y27" s="27" t="s">
        <v>22</v>
      </c>
      <c r="Z27" s="29">
        <v>2.067544524441076</v>
      </c>
      <c r="AA27" s="44">
        <v>0.04</v>
      </c>
      <c r="AB27" s="24">
        <f>$AA$27*AB39*$B$45</f>
        <v>0</v>
      </c>
      <c r="AC27" s="24">
        <f>$AA$27*AC39*$B$45</f>
        <v>0</v>
      </c>
      <c r="AD27" s="24">
        <f>$AA$27*AD39*$B$45</f>
        <v>0</v>
      </c>
      <c r="AE27" s="24">
        <f>$AA$27*AE39*$B$45</f>
        <v>0</v>
      </c>
      <c r="AF27" s="24">
        <f>$AA$27*AF39*$B$45</f>
        <v>0</v>
      </c>
      <c r="AG27" s="13" t="s">
        <v>22</v>
      </c>
      <c r="AH27" s="29">
        <v>2.067544524441076</v>
      </c>
      <c r="AI27" s="12">
        <v>0.04</v>
      </c>
      <c r="AJ27" s="24">
        <f aca="true" t="shared" si="58" ref="AJ27:AQ27">$AI$27*$B$45*AJ39</f>
        <v>70.65599999999999</v>
      </c>
      <c r="AK27" s="24">
        <f t="shared" si="58"/>
        <v>69.36</v>
      </c>
      <c r="AL27" s="24">
        <f t="shared" si="58"/>
        <v>48.816</v>
      </c>
      <c r="AM27" s="24">
        <f t="shared" si="58"/>
        <v>0</v>
      </c>
      <c r="AN27" s="24">
        <f t="shared" si="58"/>
        <v>0</v>
      </c>
      <c r="AO27" s="24">
        <f t="shared" si="58"/>
        <v>0</v>
      </c>
      <c r="AP27" s="24">
        <f t="shared" si="58"/>
        <v>0</v>
      </c>
      <c r="AQ27" s="24">
        <f t="shared" si="58"/>
        <v>0</v>
      </c>
      <c r="AR27" s="13" t="s">
        <v>22</v>
      </c>
      <c r="AS27" s="29">
        <v>2.067544524441076</v>
      </c>
      <c r="AT27" s="12">
        <v>0.04</v>
      </c>
      <c r="AU27" s="24">
        <f aca="true" t="shared" si="59" ref="AU27:CB27">$AT$27*AU39*$B$45</f>
        <v>206.73600000000002</v>
      </c>
      <c r="AV27" s="24">
        <f t="shared" si="59"/>
        <v>273.36</v>
      </c>
      <c r="AW27" s="24">
        <f t="shared" si="59"/>
        <v>0</v>
      </c>
      <c r="AX27" s="24">
        <f t="shared" si="59"/>
        <v>0</v>
      </c>
      <c r="AY27" s="24">
        <f t="shared" si="59"/>
        <v>0</v>
      </c>
      <c r="AZ27" s="24">
        <f t="shared" si="59"/>
        <v>0</v>
      </c>
      <c r="BA27" s="24">
        <f t="shared" si="59"/>
        <v>0</v>
      </c>
      <c r="BB27" s="24">
        <f t="shared" si="59"/>
        <v>0</v>
      </c>
      <c r="BC27" s="24">
        <f t="shared" si="59"/>
        <v>0</v>
      </c>
      <c r="BD27" s="24">
        <f t="shared" si="59"/>
        <v>0</v>
      </c>
      <c r="BE27" s="24">
        <f t="shared" si="59"/>
        <v>0</v>
      </c>
      <c r="BF27" s="24">
        <f t="shared" si="59"/>
        <v>0</v>
      </c>
      <c r="BG27" s="24">
        <f t="shared" si="59"/>
        <v>0</v>
      </c>
      <c r="BH27" s="24">
        <f t="shared" si="59"/>
        <v>0</v>
      </c>
      <c r="BI27" s="24">
        <f t="shared" si="59"/>
        <v>0</v>
      </c>
      <c r="BJ27" s="24">
        <f t="shared" si="59"/>
        <v>0</v>
      </c>
      <c r="BK27" s="24">
        <f t="shared" si="59"/>
        <v>0</v>
      </c>
      <c r="BL27" s="24">
        <f t="shared" si="59"/>
        <v>0</v>
      </c>
      <c r="BM27" s="24">
        <f t="shared" si="59"/>
        <v>0</v>
      </c>
      <c r="BN27" s="24">
        <f t="shared" si="59"/>
        <v>0</v>
      </c>
      <c r="BO27" s="24">
        <f t="shared" si="59"/>
        <v>0</v>
      </c>
      <c r="BP27" s="24">
        <f t="shared" si="59"/>
        <v>0</v>
      </c>
      <c r="BQ27" s="24">
        <f t="shared" si="59"/>
        <v>0</v>
      </c>
      <c r="BR27" s="24">
        <f t="shared" si="59"/>
        <v>0</v>
      </c>
      <c r="BS27" s="24">
        <f t="shared" si="59"/>
        <v>0</v>
      </c>
      <c r="BT27" s="24">
        <f t="shared" si="59"/>
        <v>0</v>
      </c>
      <c r="BU27" s="24">
        <f t="shared" si="59"/>
        <v>0</v>
      </c>
      <c r="BV27" s="24">
        <f t="shared" si="59"/>
        <v>0</v>
      </c>
      <c r="BW27" s="24">
        <f t="shared" si="59"/>
        <v>0</v>
      </c>
      <c r="BX27" s="24">
        <f t="shared" si="59"/>
        <v>0</v>
      </c>
      <c r="BY27" s="24">
        <f t="shared" si="59"/>
        <v>0</v>
      </c>
      <c r="BZ27" s="24">
        <f t="shared" si="59"/>
        <v>0</v>
      </c>
      <c r="CA27" s="24">
        <f t="shared" si="59"/>
        <v>0</v>
      </c>
      <c r="CB27" s="24">
        <f t="shared" si="59"/>
        <v>0</v>
      </c>
      <c r="CC27" s="27" t="s">
        <v>22</v>
      </c>
      <c r="CD27" s="29">
        <v>2.067544524441076</v>
      </c>
      <c r="CE27" s="12">
        <v>0.04</v>
      </c>
      <c r="CF27" s="24">
        <f>$CE$27*$B$45*CF39</f>
        <v>0</v>
      </c>
      <c r="CG27" s="27" t="s">
        <v>22</v>
      </c>
      <c r="CH27" s="29">
        <v>2.067544524441076</v>
      </c>
      <c r="CI27" s="44">
        <v>0.04</v>
      </c>
      <c r="CJ27" s="24">
        <f>$CI$27*$B$45*CJ39</f>
        <v>0</v>
      </c>
      <c r="CK27" s="13" t="s">
        <v>22</v>
      </c>
      <c r="CL27" s="29">
        <v>2.067544524441076</v>
      </c>
      <c r="CM27" s="12">
        <v>0.04</v>
      </c>
      <c r="CN27" s="24">
        <f>$CM$27*$B$45*CN39</f>
        <v>49.872</v>
      </c>
      <c r="CO27" s="24">
        <f>$CM$27*$B$45*CO39</f>
        <v>50.784</v>
      </c>
      <c r="CP27" s="24">
        <f>$CM$27*$B$45*CP39</f>
        <v>49.824</v>
      </c>
      <c r="CQ27" s="13" t="s">
        <v>22</v>
      </c>
      <c r="CR27" s="29">
        <v>2.067544524441076</v>
      </c>
      <c r="CS27" s="23">
        <v>0.04</v>
      </c>
      <c r="CT27" s="24">
        <f>$CS$27*CT39*$B$45</f>
        <v>162.144</v>
      </c>
      <c r="CU27" s="24">
        <f>$CS$27*CU39*$B$45</f>
        <v>249.26399999999998</v>
      </c>
      <c r="CV27" s="24">
        <f>$CS$27*CV39*$B$45</f>
        <v>282.624</v>
      </c>
      <c r="CW27" s="24">
        <f>$CS$27*CW39*$B$45</f>
        <v>157.104</v>
      </c>
      <c r="CX27" s="24">
        <f>$CS$27*CX39*$B$45</f>
        <v>67.87200000000001</v>
      </c>
      <c r="CY27" s="51">
        <f>$AI$27*$B$45*CY39</f>
        <v>67.2</v>
      </c>
    </row>
    <row r="28" spans="1:103" ht="85.5" customHeight="1">
      <c r="A28" s="54" t="s">
        <v>37</v>
      </c>
      <c r="B28" s="54"/>
      <c r="C28" s="54"/>
      <c r="D28" s="54"/>
      <c r="E28" s="54"/>
      <c r="F28" s="54"/>
      <c r="G28" s="9" t="s">
        <v>82</v>
      </c>
      <c r="H28" s="10">
        <v>23.776762031072376</v>
      </c>
      <c r="I28" s="12">
        <v>6.3</v>
      </c>
      <c r="J28" s="24">
        <f aca="true" t="shared" si="60" ref="J28:X28">$I$28*J39*$B$45</f>
        <v>44906.399999999994</v>
      </c>
      <c r="K28" s="24">
        <f t="shared" si="60"/>
        <v>67450.32</v>
      </c>
      <c r="L28" s="24">
        <f t="shared" si="60"/>
        <v>0</v>
      </c>
      <c r="M28" s="24">
        <f t="shared" si="60"/>
        <v>0</v>
      </c>
      <c r="N28" s="24">
        <f t="shared" si="60"/>
        <v>0</v>
      </c>
      <c r="O28" s="24">
        <f t="shared" si="60"/>
        <v>0</v>
      </c>
      <c r="P28" s="24">
        <f t="shared" si="60"/>
        <v>0</v>
      </c>
      <c r="Q28" s="24">
        <f t="shared" si="60"/>
        <v>0</v>
      </c>
      <c r="R28" s="24">
        <f t="shared" si="60"/>
        <v>0</v>
      </c>
      <c r="S28" s="24">
        <f t="shared" si="60"/>
        <v>0</v>
      </c>
      <c r="T28" s="24">
        <f t="shared" si="60"/>
        <v>0</v>
      </c>
      <c r="U28" s="24">
        <f t="shared" si="60"/>
        <v>0</v>
      </c>
      <c r="V28" s="24">
        <f t="shared" si="60"/>
        <v>0</v>
      </c>
      <c r="W28" s="24">
        <f t="shared" si="60"/>
        <v>0</v>
      </c>
      <c r="X28" s="24">
        <f t="shared" si="60"/>
        <v>0</v>
      </c>
      <c r="Y28" s="25" t="s">
        <v>21</v>
      </c>
      <c r="Z28" s="23">
        <v>23.776762031072376</v>
      </c>
      <c r="AA28" s="44">
        <v>4.75</v>
      </c>
      <c r="AB28" s="24">
        <f>$AA$28*AB39*$B$45</f>
        <v>0</v>
      </c>
      <c r="AC28" s="24">
        <f>$AA$28*AC39*$B$45</f>
        <v>0</v>
      </c>
      <c r="AD28" s="24">
        <f>$AA$28*AD39*$B$45</f>
        <v>0</v>
      </c>
      <c r="AE28" s="24">
        <f>$AA$28*AE39*$B$45</f>
        <v>0</v>
      </c>
      <c r="AF28" s="24">
        <f>$AA$28*AF39*$B$45</f>
        <v>0</v>
      </c>
      <c r="AG28" s="9" t="s">
        <v>82</v>
      </c>
      <c r="AH28" s="23">
        <v>23.776762031072376</v>
      </c>
      <c r="AI28" s="12">
        <v>2.25</v>
      </c>
      <c r="AJ28" s="24">
        <f aca="true" t="shared" si="61" ref="AJ28:AQ28">$AI$28*$B$45*AJ39</f>
        <v>3974.3999999999996</v>
      </c>
      <c r="AK28" s="24">
        <f t="shared" si="61"/>
        <v>3901.5</v>
      </c>
      <c r="AL28" s="24">
        <f t="shared" si="61"/>
        <v>2745.9</v>
      </c>
      <c r="AM28" s="24">
        <f t="shared" si="61"/>
        <v>0</v>
      </c>
      <c r="AN28" s="24">
        <f t="shared" si="61"/>
        <v>0</v>
      </c>
      <c r="AO28" s="24">
        <f t="shared" si="61"/>
        <v>0</v>
      </c>
      <c r="AP28" s="24">
        <f t="shared" si="61"/>
        <v>0</v>
      </c>
      <c r="AQ28" s="24">
        <f t="shared" si="61"/>
        <v>0</v>
      </c>
      <c r="AR28" s="9" t="s">
        <v>82</v>
      </c>
      <c r="AS28" s="23">
        <v>23.776762031072376</v>
      </c>
      <c r="AT28" s="12">
        <v>2.25</v>
      </c>
      <c r="AU28" s="24">
        <f aca="true" t="shared" si="62" ref="AU28:CB28">$AT$28*AU39*$B$45</f>
        <v>11628.9</v>
      </c>
      <c r="AV28" s="24">
        <f t="shared" si="62"/>
        <v>15376.5</v>
      </c>
      <c r="AW28" s="24">
        <f t="shared" si="62"/>
        <v>0</v>
      </c>
      <c r="AX28" s="24">
        <f t="shared" si="62"/>
        <v>0</v>
      </c>
      <c r="AY28" s="24">
        <f t="shared" si="62"/>
        <v>0</v>
      </c>
      <c r="AZ28" s="24">
        <f t="shared" si="62"/>
        <v>0</v>
      </c>
      <c r="BA28" s="24">
        <f t="shared" si="62"/>
        <v>0</v>
      </c>
      <c r="BB28" s="24">
        <f t="shared" si="62"/>
        <v>0</v>
      </c>
      <c r="BC28" s="24">
        <f t="shared" si="62"/>
        <v>0</v>
      </c>
      <c r="BD28" s="24">
        <f t="shared" si="62"/>
        <v>0</v>
      </c>
      <c r="BE28" s="24">
        <f t="shared" si="62"/>
        <v>0</v>
      </c>
      <c r="BF28" s="24">
        <f t="shared" si="62"/>
        <v>0</v>
      </c>
      <c r="BG28" s="24">
        <f t="shared" si="62"/>
        <v>0</v>
      </c>
      <c r="BH28" s="24">
        <f t="shared" si="62"/>
        <v>0</v>
      </c>
      <c r="BI28" s="24">
        <f t="shared" si="62"/>
        <v>0</v>
      </c>
      <c r="BJ28" s="24">
        <f t="shared" si="62"/>
        <v>0</v>
      </c>
      <c r="BK28" s="24">
        <f t="shared" si="62"/>
        <v>0</v>
      </c>
      <c r="BL28" s="24">
        <f t="shared" si="62"/>
        <v>0</v>
      </c>
      <c r="BM28" s="24">
        <f t="shared" si="62"/>
        <v>0</v>
      </c>
      <c r="BN28" s="24">
        <f t="shared" si="62"/>
        <v>0</v>
      </c>
      <c r="BO28" s="24">
        <f t="shared" si="62"/>
        <v>0</v>
      </c>
      <c r="BP28" s="24">
        <f t="shared" si="62"/>
        <v>0</v>
      </c>
      <c r="BQ28" s="24">
        <f t="shared" si="62"/>
        <v>0</v>
      </c>
      <c r="BR28" s="24">
        <f t="shared" si="62"/>
        <v>0</v>
      </c>
      <c r="BS28" s="24">
        <f t="shared" si="62"/>
        <v>0</v>
      </c>
      <c r="BT28" s="24">
        <f t="shared" si="62"/>
        <v>0</v>
      </c>
      <c r="BU28" s="24">
        <f t="shared" si="62"/>
        <v>0</v>
      </c>
      <c r="BV28" s="24">
        <f t="shared" si="62"/>
        <v>0</v>
      </c>
      <c r="BW28" s="24">
        <f t="shared" si="62"/>
        <v>0</v>
      </c>
      <c r="BX28" s="24">
        <f t="shared" si="62"/>
        <v>0</v>
      </c>
      <c r="BY28" s="24">
        <f t="shared" si="62"/>
        <v>0</v>
      </c>
      <c r="BZ28" s="24">
        <f t="shared" si="62"/>
        <v>0</v>
      </c>
      <c r="CA28" s="24">
        <f t="shared" si="62"/>
        <v>0</v>
      </c>
      <c r="CB28" s="24">
        <f t="shared" si="62"/>
        <v>0</v>
      </c>
      <c r="CC28" s="25" t="s">
        <v>21</v>
      </c>
      <c r="CD28" s="23">
        <v>23.776762031072376</v>
      </c>
      <c r="CE28" s="12">
        <v>5.21</v>
      </c>
      <c r="CF28" s="24">
        <f>$CE$28*$B$45*CF39</f>
        <v>0</v>
      </c>
      <c r="CG28" s="25" t="s">
        <v>21</v>
      </c>
      <c r="CH28" s="23">
        <v>23.776762031072376</v>
      </c>
      <c r="CI28" s="44">
        <v>4.75</v>
      </c>
      <c r="CJ28" s="24">
        <f>$CI$28*$B$45*CJ39</f>
        <v>0</v>
      </c>
      <c r="CK28" s="9" t="s">
        <v>82</v>
      </c>
      <c r="CL28" s="23">
        <v>23.776762031072376</v>
      </c>
      <c r="CM28" s="12">
        <v>2.25</v>
      </c>
      <c r="CN28" s="24">
        <f>$CM$28*$B$45*CN39</f>
        <v>2805.3</v>
      </c>
      <c r="CO28" s="24">
        <f>$CM$28*$B$45*CO39</f>
        <v>2856.6</v>
      </c>
      <c r="CP28" s="24">
        <f>$CM$28*$B$45*CP39</f>
        <v>2802.6</v>
      </c>
      <c r="CQ28" s="9" t="s">
        <v>82</v>
      </c>
      <c r="CR28" s="23">
        <v>23.776762031072376</v>
      </c>
      <c r="CS28" s="23">
        <v>0.39</v>
      </c>
      <c r="CT28" s="24">
        <f>$CS$28*CT39*$B$45</f>
        <v>1580.9040000000002</v>
      </c>
      <c r="CU28" s="24">
        <f>$CS$28*CU39*$B$45</f>
        <v>2430.3239999999996</v>
      </c>
      <c r="CV28" s="24">
        <f>$CS$28*CV39*$B$45</f>
        <v>2755.584</v>
      </c>
      <c r="CW28" s="24">
        <f>$CS$28*CW39*$B$45</f>
        <v>1531.7640000000001</v>
      </c>
      <c r="CX28" s="24">
        <f>$CS$28*CX39*$B$45</f>
        <v>661.752</v>
      </c>
      <c r="CY28" s="51">
        <f>$AI$28*$B$45*CY39</f>
        <v>3780</v>
      </c>
    </row>
    <row r="29" spans="1:103" ht="12.75">
      <c r="A29" s="55" t="s">
        <v>23</v>
      </c>
      <c r="B29" s="55"/>
      <c r="C29" s="55"/>
      <c r="D29" s="55"/>
      <c r="E29" s="55"/>
      <c r="F29" s="55"/>
      <c r="G29" s="11"/>
      <c r="H29" s="6">
        <f>SUM(H30:H32)</f>
        <v>14.81716559302766</v>
      </c>
      <c r="I29" s="39">
        <f aca="true" t="shared" si="63" ref="I29:X29">SUM(I30:I35)</f>
        <v>3.8099999999999996</v>
      </c>
      <c r="J29" s="21">
        <f t="shared" si="63"/>
        <v>27157.68</v>
      </c>
      <c r="K29" s="21">
        <f t="shared" si="63"/>
        <v>40791.384000000005</v>
      </c>
      <c r="L29" s="21">
        <f t="shared" si="63"/>
        <v>0</v>
      </c>
      <c r="M29" s="21">
        <f t="shared" si="63"/>
        <v>0</v>
      </c>
      <c r="N29" s="21">
        <f t="shared" si="63"/>
        <v>0</v>
      </c>
      <c r="O29" s="21">
        <f t="shared" si="63"/>
        <v>0</v>
      </c>
      <c r="P29" s="21">
        <f t="shared" si="63"/>
        <v>0</v>
      </c>
      <c r="Q29" s="21">
        <f t="shared" si="63"/>
        <v>0</v>
      </c>
      <c r="R29" s="21">
        <f t="shared" si="63"/>
        <v>0</v>
      </c>
      <c r="S29" s="28">
        <f>SUM(S30:S35)</f>
        <v>0</v>
      </c>
      <c r="T29" s="28">
        <f>SUM(T30:T35)</f>
        <v>0</v>
      </c>
      <c r="U29" s="28">
        <f>SUM(U30:U35)</f>
        <v>0</v>
      </c>
      <c r="V29" s="28">
        <f>SUM(V30:V35)</f>
        <v>0</v>
      </c>
      <c r="W29" s="28">
        <f>SUM(W30:W35)</f>
        <v>0</v>
      </c>
      <c r="X29" s="21">
        <f t="shared" si="63"/>
        <v>0</v>
      </c>
      <c r="Y29" s="26"/>
      <c r="Z29" s="28">
        <f>SUM(Z30:Z32)</f>
        <v>14.81716559302766</v>
      </c>
      <c r="AA29" s="45">
        <f aca="true" t="shared" si="64" ref="AA29:AF29">SUM(AA30:AA35)</f>
        <v>3.15</v>
      </c>
      <c r="AB29" s="21">
        <f t="shared" si="64"/>
        <v>0</v>
      </c>
      <c r="AC29" s="28">
        <f t="shared" si="64"/>
        <v>0</v>
      </c>
      <c r="AD29" s="21">
        <f t="shared" si="64"/>
        <v>0</v>
      </c>
      <c r="AE29" s="21">
        <f t="shared" si="64"/>
        <v>0</v>
      </c>
      <c r="AF29" s="21">
        <f t="shared" si="64"/>
        <v>0</v>
      </c>
      <c r="AG29" s="11"/>
      <c r="AH29" s="28">
        <f>SUM(AH30:AH32)</f>
        <v>14.81716559302766</v>
      </c>
      <c r="AI29" s="39">
        <f aca="true" t="shared" si="65" ref="AI29:AQ29">SUM(AI30:AI35)</f>
        <v>4.17</v>
      </c>
      <c r="AJ29" s="31">
        <f t="shared" si="65"/>
        <v>7365.887999999999</v>
      </c>
      <c r="AK29" s="31">
        <f t="shared" si="65"/>
        <v>7230.780000000001</v>
      </c>
      <c r="AL29" s="31">
        <f t="shared" si="65"/>
        <v>5089.067999999999</v>
      </c>
      <c r="AM29" s="31">
        <f t="shared" si="65"/>
        <v>0</v>
      </c>
      <c r="AN29" s="31">
        <f t="shared" si="65"/>
        <v>0</v>
      </c>
      <c r="AO29" s="31">
        <f t="shared" si="65"/>
        <v>0</v>
      </c>
      <c r="AP29" s="31">
        <f t="shared" si="65"/>
        <v>0</v>
      </c>
      <c r="AQ29" s="31">
        <f t="shared" si="65"/>
        <v>0</v>
      </c>
      <c r="AR29" s="11"/>
      <c r="AS29" s="28">
        <f>SUM(AS30:AS32)</f>
        <v>14.81716559302766</v>
      </c>
      <c r="AT29" s="39">
        <f>SUM(AT30:AT35)</f>
        <v>4.17</v>
      </c>
      <c r="AU29" s="28">
        <f aca="true" t="shared" si="66" ref="AU29:BB29">SUM(AU30:AU35)</f>
        <v>21552.228</v>
      </c>
      <c r="AV29" s="28">
        <f t="shared" si="66"/>
        <v>28497.78</v>
      </c>
      <c r="AW29" s="28">
        <f t="shared" si="66"/>
        <v>0</v>
      </c>
      <c r="AX29" s="28">
        <f t="shared" si="66"/>
        <v>0</v>
      </c>
      <c r="AY29" s="28">
        <f t="shared" si="66"/>
        <v>0</v>
      </c>
      <c r="AZ29" s="28">
        <f t="shared" si="66"/>
        <v>0</v>
      </c>
      <c r="BA29" s="28">
        <f t="shared" si="66"/>
        <v>0</v>
      </c>
      <c r="BB29" s="28">
        <f t="shared" si="66"/>
        <v>0</v>
      </c>
      <c r="BC29" s="28">
        <f aca="true" t="shared" si="67" ref="BC29:BH29">SUM(BC30:BC35)</f>
        <v>0</v>
      </c>
      <c r="BD29" s="28">
        <f t="shared" si="67"/>
        <v>0</v>
      </c>
      <c r="BE29" s="28">
        <f t="shared" si="67"/>
        <v>0</v>
      </c>
      <c r="BF29" s="28">
        <f t="shared" si="67"/>
        <v>0</v>
      </c>
      <c r="BG29" s="28">
        <f t="shared" si="67"/>
        <v>0</v>
      </c>
      <c r="BH29" s="28">
        <f t="shared" si="67"/>
        <v>0</v>
      </c>
      <c r="BI29" s="28">
        <f aca="true" t="shared" si="68" ref="BI29:CB29">SUM(BI30:BI35)</f>
        <v>0</v>
      </c>
      <c r="BJ29" s="28">
        <f t="shared" si="68"/>
        <v>0</v>
      </c>
      <c r="BK29" s="28">
        <f t="shared" si="68"/>
        <v>0</v>
      </c>
      <c r="BL29" s="28">
        <f t="shared" si="68"/>
        <v>0</v>
      </c>
      <c r="BM29" s="28">
        <f t="shared" si="68"/>
        <v>0</v>
      </c>
      <c r="BN29" s="28">
        <f t="shared" si="68"/>
        <v>0</v>
      </c>
      <c r="BO29" s="28">
        <f t="shared" si="68"/>
        <v>0</v>
      </c>
      <c r="BP29" s="28">
        <f t="shared" si="68"/>
        <v>0</v>
      </c>
      <c r="BQ29" s="28">
        <f t="shared" si="68"/>
        <v>0</v>
      </c>
      <c r="BR29" s="28">
        <f t="shared" si="68"/>
        <v>0</v>
      </c>
      <c r="BS29" s="28">
        <f t="shared" si="68"/>
        <v>0</v>
      </c>
      <c r="BT29" s="28">
        <f t="shared" si="68"/>
        <v>0</v>
      </c>
      <c r="BU29" s="28">
        <f t="shared" si="68"/>
        <v>0</v>
      </c>
      <c r="BV29" s="28">
        <f t="shared" si="68"/>
        <v>0</v>
      </c>
      <c r="BW29" s="28">
        <f t="shared" si="68"/>
        <v>0</v>
      </c>
      <c r="BX29" s="28">
        <f t="shared" si="68"/>
        <v>0</v>
      </c>
      <c r="BY29" s="28">
        <f t="shared" si="68"/>
        <v>0</v>
      </c>
      <c r="BZ29" s="28">
        <f t="shared" si="68"/>
        <v>0</v>
      </c>
      <c r="CA29" s="28">
        <f t="shared" si="68"/>
        <v>0</v>
      </c>
      <c r="CB29" s="28">
        <f t="shared" si="68"/>
        <v>0</v>
      </c>
      <c r="CC29" s="26"/>
      <c r="CD29" s="28">
        <f>SUM(CD30:CD32)</f>
        <v>14.81716559302766</v>
      </c>
      <c r="CE29" s="39">
        <f>SUM(CE30:CE35)</f>
        <v>3.15</v>
      </c>
      <c r="CF29" s="28">
        <f>SUM(CF30:CF35)</f>
        <v>0</v>
      </c>
      <c r="CG29" s="26"/>
      <c r="CH29" s="28">
        <f>SUM(CH30:CH32)</f>
        <v>14.81716559302766</v>
      </c>
      <c r="CI29" s="45">
        <f>SUM(CI30:CI35)</f>
        <v>3.15</v>
      </c>
      <c r="CJ29" s="28">
        <f>SUM(CJ30:CJ35)</f>
        <v>0</v>
      </c>
      <c r="CK29" s="11"/>
      <c r="CL29" s="28">
        <f>SUM(CL30:CL32)</f>
        <v>14.81716559302766</v>
      </c>
      <c r="CM29" s="39">
        <v>4.17</v>
      </c>
      <c r="CN29" s="28">
        <f>SUM(CN30:CN35)</f>
        <v>5199.156000000001</v>
      </c>
      <c r="CO29" s="28">
        <f>SUM(CO30:CO35)</f>
        <v>5294.232</v>
      </c>
      <c r="CP29" s="28">
        <f>SUM(CP30:CP35)</f>
        <v>5194.151999999999</v>
      </c>
      <c r="CQ29" s="11"/>
      <c r="CR29" s="28">
        <f>SUM(CR30:CR32)</f>
        <v>14.81716559302766</v>
      </c>
      <c r="CS29" s="28">
        <f aca="true" t="shared" si="69" ref="CS29:CX29">SUM(CS30:CS35)</f>
        <v>1.3900000000000001</v>
      </c>
      <c r="CT29" s="28">
        <f t="shared" si="69"/>
        <v>5634.504000000001</v>
      </c>
      <c r="CU29" s="28">
        <f t="shared" si="69"/>
        <v>8661.923999999999</v>
      </c>
      <c r="CV29" s="28">
        <f t="shared" si="69"/>
        <v>9821.184000000001</v>
      </c>
      <c r="CW29" s="28">
        <f t="shared" si="69"/>
        <v>5459.364</v>
      </c>
      <c r="CX29" s="28">
        <f t="shared" si="69"/>
        <v>2358.552</v>
      </c>
      <c r="CY29" s="52">
        <f>SUM(CY30:CY35)</f>
        <v>7005.599999999999</v>
      </c>
    </row>
    <row r="30" spans="1:103" ht="189" customHeight="1">
      <c r="A30" s="54" t="s">
        <v>38</v>
      </c>
      <c r="B30" s="54"/>
      <c r="C30" s="54"/>
      <c r="D30" s="54"/>
      <c r="E30" s="54"/>
      <c r="F30" s="54"/>
      <c r="G30" s="13" t="s">
        <v>83</v>
      </c>
      <c r="H30" s="14">
        <v>11.753978779840848</v>
      </c>
      <c r="I30" s="12">
        <v>1.65</v>
      </c>
      <c r="J30" s="30">
        <f aca="true" t="shared" si="70" ref="J30:X30">$I$30*J39*$B$45</f>
        <v>11761.199999999999</v>
      </c>
      <c r="K30" s="30">
        <f t="shared" si="70"/>
        <v>17665.56</v>
      </c>
      <c r="L30" s="30">
        <f t="shared" si="70"/>
        <v>0</v>
      </c>
      <c r="M30" s="30">
        <f t="shared" si="70"/>
        <v>0</v>
      </c>
      <c r="N30" s="30">
        <f t="shared" si="70"/>
        <v>0</v>
      </c>
      <c r="O30" s="30">
        <f t="shared" si="70"/>
        <v>0</v>
      </c>
      <c r="P30" s="30">
        <f t="shared" si="70"/>
        <v>0</v>
      </c>
      <c r="Q30" s="30">
        <f t="shared" si="70"/>
        <v>0</v>
      </c>
      <c r="R30" s="30">
        <f t="shared" si="70"/>
        <v>0</v>
      </c>
      <c r="S30" s="30">
        <f t="shared" si="70"/>
        <v>0</v>
      </c>
      <c r="T30" s="30">
        <f t="shared" si="70"/>
        <v>0</v>
      </c>
      <c r="U30" s="30">
        <f t="shared" si="70"/>
        <v>0</v>
      </c>
      <c r="V30" s="30">
        <f t="shared" si="70"/>
        <v>0</v>
      </c>
      <c r="W30" s="30">
        <f t="shared" si="70"/>
        <v>0</v>
      </c>
      <c r="X30" s="30">
        <f t="shared" si="70"/>
        <v>0</v>
      </c>
      <c r="Y30" s="27" t="s">
        <v>24</v>
      </c>
      <c r="Z30" s="29">
        <v>11.753978779840848</v>
      </c>
      <c r="AA30" s="44">
        <v>1.36</v>
      </c>
      <c r="AB30" s="30">
        <f>$AA$30*AB39*$B$45</f>
        <v>0</v>
      </c>
      <c r="AC30" s="30">
        <f>$AA$30*AC39*$B$45</f>
        <v>0</v>
      </c>
      <c r="AD30" s="30">
        <f>$AA$30*AD39*$B$45</f>
        <v>0</v>
      </c>
      <c r="AE30" s="30">
        <f>$AA$30*AE39*$B$45</f>
        <v>0</v>
      </c>
      <c r="AF30" s="30">
        <f>$AA$30*AF39*$B$45</f>
        <v>0</v>
      </c>
      <c r="AG30" s="13" t="s">
        <v>83</v>
      </c>
      <c r="AH30" s="29">
        <v>11.753978779840848</v>
      </c>
      <c r="AI30" s="12">
        <v>2.13</v>
      </c>
      <c r="AJ30" s="24">
        <f aca="true" t="shared" si="71" ref="AJ30:AQ30">$AI$30*$B$45*AJ39</f>
        <v>3762.4319999999993</v>
      </c>
      <c r="AK30" s="24">
        <f t="shared" si="71"/>
        <v>3693.4199999999996</v>
      </c>
      <c r="AL30" s="24">
        <f t="shared" si="71"/>
        <v>2599.4519999999998</v>
      </c>
      <c r="AM30" s="24">
        <f t="shared" si="71"/>
        <v>0</v>
      </c>
      <c r="AN30" s="24">
        <f t="shared" si="71"/>
        <v>0</v>
      </c>
      <c r="AO30" s="24">
        <f t="shared" si="71"/>
        <v>0</v>
      </c>
      <c r="AP30" s="24">
        <f t="shared" si="71"/>
        <v>0</v>
      </c>
      <c r="AQ30" s="24">
        <f t="shared" si="71"/>
        <v>0</v>
      </c>
      <c r="AR30" s="13" t="s">
        <v>83</v>
      </c>
      <c r="AS30" s="29">
        <v>11.753978779840848</v>
      </c>
      <c r="AT30" s="12">
        <v>2.13</v>
      </c>
      <c r="AU30" s="24">
        <f aca="true" t="shared" si="72" ref="AU30:CB30">$AT$30*AU39*$B$45</f>
        <v>11008.692</v>
      </c>
      <c r="AV30" s="24">
        <f t="shared" si="72"/>
        <v>14556.419999999998</v>
      </c>
      <c r="AW30" s="24">
        <f t="shared" si="72"/>
        <v>0</v>
      </c>
      <c r="AX30" s="24">
        <f t="shared" si="72"/>
        <v>0</v>
      </c>
      <c r="AY30" s="24">
        <f t="shared" si="72"/>
        <v>0</v>
      </c>
      <c r="AZ30" s="24">
        <f t="shared" si="72"/>
        <v>0</v>
      </c>
      <c r="BA30" s="24">
        <f t="shared" si="72"/>
        <v>0</v>
      </c>
      <c r="BB30" s="24">
        <f t="shared" si="72"/>
        <v>0</v>
      </c>
      <c r="BC30" s="24">
        <f t="shared" si="72"/>
        <v>0</v>
      </c>
      <c r="BD30" s="24">
        <f t="shared" si="72"/>
        <v>0</v>
      </c>
      <c r="BE30" s="24">
        <f t="shared" si="72"/>
        <v>0</v>
      </c>
      <c r="BF30" s="24">
        <f t="shared" si="72"/>
        <v>0</v>
      </c>
      <c r="BG30" s="24">
        <f t="shared" si="72"/>
        <v>0</v>
      </c>
      <c r="BH30" s="24">
        <f t="shared" si="72"/>
        <v>0</v>
      </c>
      <c r="BI30" s="24">
        <f t="shared" si="72"/>
        <v>0</v>
      </c>
      <c r="BJ30" s="24">
        <f t="shared" si="72"/>
        <v>0</v>
      </c>
      <c r="BK30" s="24">
        <f t="shared" si="72"/>
        <v>0</v>
      </c>
      <c r="BL30" s="24">
        <f t="shared" si="72"/>
        <v>0</v>
      </c>
      <c r="BM30" s="24">
        <f t="shared" si="72"/>
        <v>0</v>
      </c>
      <c r="BN30" s="24">
        <f t="shared" si="72"/>
        <v>0</v>
      </c>
      <c r="BO30" s="24">
        <f t="shared" si="72"/>
        <v>0</v>
      </c>
      <c r="BP30" s="24">
        <f t="shared" si="72"/>
        <v>0</v>
      </c>
      <c r="BQ30" s="24">
        <f t="shared" si="72"/>
        <v>0</v>
      </c>
      <c r="BR30" s="24">
        <f t="shared" si="72"/>
        <v>0</v>
      </c>
      <c r="BS30" s="24">
        <f t="shared" si="72"/>
        <v>0</v>
      </c>
      <c r="BT30" s="24">
        <f t="shared" si="72"/>
        <v>0</v>
      </c>
      <c r="BU30" s="24">
        <f t="shared" si="72"/>
        <v>0</v>
      </c>
      <c r="BV30" s="24">
        <f t="shared" si="72"/>
        <v>0</v>
      </c>
      <c r="BW30" s="24">
        <f t="shared" si="72"/>
        <v>0</v>
      </c>
      <c r="BX30" s="24">
        <f t="shared" si="72"/>
        <v>0</v>
      </c>
      <c r="BY30" s="24">
        <f t="shared" si="72"/>
        <v>0</v>
      </c>
      <c r="BZ30" s="24">
        <f t="shared" si="72"/>
        <v>0</v>
      </c>
      <c r="CA30" s="24">
        <f t="shared" si="72"/>
        <v>0</v>
      </c>
      <c r="CB30" s="24">
        <f t="shared" si="72"/>
        <v>0</v>
      </c>
      <c r="CC30" s="27" t="s">
        <v>24</v>
      </c>
      <c r="CD30" s="29">
        <v>11.753978779840848</v>
      </c>
      <c r="CE30" s="12">
        <v>1.36</v>
      </c>
      <c r="CF30" s="24">
        <f>$CE$30*$B$45*CF39</f>
        <v>0</v>
      </c>
      <c r="CG30" s="27" t="s">
        <v>24</v>
      </c>
      <c r="CH30" s="29">
        <v>11.753978779840848</v>
      </c>
      <c r="CI30" s="44">
        <v>1.36</v>
      </c>
      <c r="CJ30" s="24">
        <f>$CI$30*$B$45*CJ39</f>
        <v>0</v>
      </c>
      <c r="CK30" s="13" t="s">
        <v>83</v>
      </c>
      <c r="CL30" s="29">
        <v>11.753978779840848</v>
      </c>
      <c r="CM30" s="12">
        <v>2.13</v>
      </c>
      <c r="CN30" s="24">
        <f>$CM$30*$B$45*CN39</f>
        <v>2655.684</v>
      </c>
      <c r="CO30" s="24">
        <f>$CM$30*$B$45*CO39</f>
        <v>2704.2479999999996</v>
      </c>
      <c r="CP30" s="24">
        <f>$CM$30*$B$45*CP39</f>
        <v>2653.1279999999997</v>
      </c>
      <c r="CQ30" s="13" t="s">
        <v>84</v>
      </c>
      <c r="CR30" s="29">
        <v>11.753978779840848</v>
      </c>
      <c r="CS30" s="23">
        <v>0</v>
      </c>
      <c r="CT30" s="24">
        <f>$CS$30*CT39*$B$45</f>
        <v>0</v>
      </c>
      <c r="CU30" s="24">
        <f>$CS$30*CU39*$B$45</f>
        <v>0</v>
      </c>
      <c r="CV30" s="24">
        <f>$CS$30*CV39*$B$45</f>
        <v>0</v>
      </c>
      <c r="CW30" s="24">
        <f>$CS$30*CW39*$B$45</f>
        <v>0</v>
      </c>
      <c r="CX30" s="24">
        <f>$CS$30*CX39*$B$45</f>
        <v>0</v>
      </c>
      <c r="CY30" s="51">
        <f>$AI$30*$B$45*CY39</f>
        <v>3578.3999999999996</v>
      </c>
    </row>
    <row r="31" spans="1:103" ht="80.25" customHeight="1">
      <c r="A31" s="54" t="s">
        <v>39</v>
      </c>
      <c r="B31" s="54"/>
      <c r="C31" s="54"/>
      <c r="D31" s="54"/>
      <c r="E31" s="54"/>
      <c r="F31" s="54"/>
      <c r="G31" s="13" t="s">
        <v>25</v>
      </c>
      <c r="H31" s="14">
        <v>2.2252747252747254</v>
      </c>
      <c r="I31" s="12">
        <v>1.08</v>
      </c>
      <c r="J31" s="30">
        <f aca="true" t="shared" si="73" ref="J31:X31">$I$31*J39*$B$45</f>
        <v>7698.240000000002</v>
      </c>
      <c r="K31" s="30">
        <f t="shared" si="73"/>
        <v>11562.912000000002</v>
      </c>
      <c r="L31" s="30">
        <f t="shared" si="73"/>
        <v>0</v>
      </c>
      <c r="M31" s="30">
        <f t="shared" si="73"/>
        <v>0</v>
      </c>
      <c r="N31" s="30">
        <f t="shared" si="73"/>
        <v>0</v>
      </c>
      <c r="O31" s="30">
        <f t="shared" si="73"/>
        <v>0</v>
      </c>
      <c r="P31" s="30">
        <f t="shared" si="73"/>
        <v>0</v>
      </c>
      <c r="Q31" s="30">
        <f t="shared" si="73"/>
        <v>0</v>
      </c>
      <c r="R31" s="30">
        <f t="shared" si="73"/>
        <v>0</v>
      </c>
      <c r="S31" s="30">
        <f t="shared" si="73"/>
        <v>0</v>
      </c>
      <c r="T31" s="30">
        <f t="shared" si="73"/>
        <v>0</v>
      </c>
      <c r="U31" s="30">
        <f t="shared" si="73"/>
        <v>0</v>
      </c>
      <c r="V31" s="30">
        <f t="shared" si="73"/>
        <v>0</v>
      </c>
      <c r="W31" s="30">
        <f t="shared" si="73"/>
        <v>0</v>
      </c>
      <c r="X31" s="30">
        <f t="shared" si="73"/>
        <v>0</v>
      </c>
      <c r="Y31" s="27" t="s">
        <v>25</v>
      </c>
      <c r="Z31" s="29">
        <v>2.2252747252747254</v>
      </c>
      <c r="AA31" s="44">
        <v>0.89</v>
      </c>
      <c r="AB31" s="30">
        <f>$AA$31*AB39*$B$45</f>
        <v>0</v>
      </c>
      <c r="AC31" s="30">
        <f>$AA$31*AC39*$B$45</f>
        <v>0</v>
      </c>
      <c r="AD31" s="30">
        <f>$AA$31*AD39*$B$45</f>
        <v>0</v>
      </c>
      <c r="AE31" s="30">
        <f>$AA$31*AE39*$B$45</f>
        <v>0</v>
      </c>
      <c r="AF31" s="30">
        <f>$AA$31*AF39*$B$45</f>
        <v>0</v>
      </c>
      <c r="AG31" s="13" t="s">
        <v>25</v>
      </c>
      <c r="AH31" s="29">
        <v>2.2252747252747254</v>
      </c>
      <c r="AI31" s="12">
        <v>0.88</v>
      </c>
      <c r="AJ31" s="24">
        <f aca="true" t="shared" si="74" ref="AJ31:AQ31">$AI$31*$B$45*AJ39</f>
        <v>1554.432</v>
      </c>
      <c r="AK31" s="24">
        <f t="shared" si="74"/>
        <v>1525.92</v>
      </c>
      <c r="AL31" s="24">
        <f t="shared" si="74"/>
        <v>1073.952</v>
      </c>
      <c r="AM31" s="24">
        <f t="shared" si="74"/>
        <v>0</v>
      </c>
      <c r="AN31" s="24">
        <f t="shared" si="74"/>
        <v>0</v>
      </c>
      <c r="AO31" s="24">
        <f t="shared" si="74"/>
        <v>0</v>
      </c>
      <c r="AP31" s="24">
        <f t="shared" si="74"/>
        <v>0</v>
      </c>
      <c r="AQ31" s="24">
        <f t="shared" si="74"/>
        <v>0</v>
      </c>
      <c r="AR31" s="13" t="s">
        <v>25</v>
      </c>
      <c r="AS31" s="29">
        <v>2.2252747252747254</v>
      </c>
      <c r="AT31" s="12">
        <v>0.88</v>
      </c>
      <c r="AU31" s="24">
        <f aca="true" t="shared" si="75" ref="AU31:CB31">$AT$31*AU39*$B$45</f>
        <v>4548.192</v>
      </c>
      <c r="AV31" s="24">
        <f t="shared" si="75"/>
        <v>6013.92</v>
      </c>
      <c r="AW31" s="24">
        <f t="shared" si="75"/>
        <v>0</v>
      </c>
      <c r="AX31" s="24">
        <f t="shared" si="75"/>
        <v>0</v>
      </c>
      <c r="AY31" s="24">
        <f t="shared" si="75"/>
        <v>0</v>
      </c>
      <c r="AZ31" s="24">
        <f t="shared" si="75"/>
        <v>0</v>
      </c>
      <c r="BA31" s="24">
        <f t="shared" si="75"/>
        <v>0</v>
      </c>
      <c r="BB31" s="24">
        <f t="shared" si="75"/>
        <v>0</v>
      </c>
      <c r="BC31" s="24">
        <f t="shared" si="75"/>
        <v>0</v>
      </c>
      <c r="BD31" s="24">
        <f t="shared" si="75"/>
        <v>0</v>
      </c>
      <c r="BE31" s="24">
        <f t="shared" si="75"/>
        <v>0</v>
      </c>
      <c r="BF31" s="24">
        <f t="shared" si="75"/>
        <v>0</v>
      </c>
      <c r="BG31" s="24">
        <f t="shared" si="75"/>
        <v>0</v>
      </c>
      <c r="BH31" s="24">
        <f t="shared" si="75"/>
        <v>0</v>
      </c>
      <c r="BI31" s="24">
        <f t="shared" si="75"/>
        <v>0</v>
      </c>
      <c r="BJ31" s="24">
        <f t="shared" si="75"/>
        <v>0</v>
      </c>
      <c r="BK31" s="24">
        <f t="shared" si="75"/>
        <v>0</v>
      </c>
      <c r="BL31" s="24">
        <f t="shared" si="75"/>
        <v>0</v>
      </c>
      <c r="BM31" s="24">
        <f t="shared" si="75"/>
        <v>0</v>
      </c>
      <c r="BN31" s="24">
        <f t="shared" si="75"/>
        <v>0</v>
      </c>
      <c r="BO31" s="24">
        <f t="shared" si="75"/>
        <v>0</v>
      </c>
      <c r="BP31" s="24">
        <f t="shared" si="75"/>
        <v>0</v>
      </c>
      <c r="BQ31" s="24">
        <f t="shared" si="75"/>
        <v>0</v>
      </c>
      <c r="BR31" s="24">
        <f t="shared" si="75"/>
        <v>0</v>
      </c>
      <c r="BS31" s="24">
        <f t="shared" si="75"/>
        <v>0</v>
      </c>
      <c r="BT31" s="24">
        <f t="shared" si="75"/>
        <v>0</v>
      </c>
      <c r="BU31" s="24">
        <f t="shared" si="75"/>
        <v>0</v>
      </c>
      <c r="BV31" s="24">
        <f t="shared" si="75"/>
        <v>0</v>
      </c>
      <c r="BW31" s="24">
        <f t="shared" si="75"/>
        <v>0</v>
      </c>
      <c r="BX31" s="24">
        <f t="shared" si="75"/>
        <v>0</v>
      </c>
      <c r="BY31" s="24">
        <f t="shared" si="75"/>
        <v>0</v>
      </c>
      <c r="BZ31" s="24">
        <f t="shared" si="75"/>
        <v>0</v>
      </c>
      <c r="CA31" s="24">
        <f t="shared" si="75"/>
        <v>0</v>
      </c>
      <c r="CB31" s="24">
        <f t="shared" si="75"/>
        <v>0</v>
      </c>
      <c r="CC31" s="27" t="s">
        <v>25</v>
      </c>
      <c r="CD31" s="29">
        <v>2.2252747252747254</v>
      </c>
      <c r="CE31" s="12">
        <v>0.89</v>
      </c>
      <c r="CF31" s="24">
        <f>$CE$31*$B$45*CF39</f>
        <v>0</v>
      </c>
      <c r="CG31" s="27" t="s">
        <v>25</v>
      </c>
      <c r="CH31" s="29">
        <v>2.2252747252747254</v>
      </c>
      <c r="CI31" s="44">
        <v>0.89</v>
      </c>
      <c r="CJ31" s="24">
        <f>$CI$31*$B$45*CJ39</f>
        <v>0</v>
      </c>
      <c r="CK31" s="13" t="s">
        <v>25</v>
      </c>
      <c r="CL31" s="29">
        <v>2.2252747252747254</v>
      </c>
      <c r="CM31" s="12">
        <v>0.88</v>
      </c>
      <c r="CN31" s="24">
        <f>$CM$31*$B$45*CN39</f>
        <v>1097.1840000000002</v>
      </c>
      <c r="CO31" s="24">
        <f>$CM$31*$B$45*CO39</f>
        <v>1117.248</v>
      </c>
      <c r="CP31" s="24">
        <f>$CM$31*$B$45*CP39</f>
        <v>1096.128</v>
      </c>
      <c r="CQ31" s="13" t="s">
        <v>25</v>
      </c>
      <c r="CR31" s="29">
        <v>2.2252747252747254</v>
      </c>
      <c r="CS31" s="23">
        <v>0.52</v>
      </c>
      <c r="CT31" s="24">
        <f>$CS$31*CT39*$B$45</f>
        <v>2107.8720000000003</v>
      </c>
      <c r="CU31" s="24">
        <f>$CS$31*CU39*$B$45</f>
        <v>3240.432</v>
      </c>
      <c r="CV31" s="24">
        <f>$CS$31*CV39*$B$45</f>
        <v>3674.112</v>
      </c>
      <c r="CW31" s="24">
        <f>$CS$31*CW39*$B$45</f>
        <v>2042.3519999999999</v>
      </c>
      <c r="CX31" s="24">
        <f>$CS$31*CX39*$B$45</f>
        <v>882.336</v>
      </c>
      <c r="CY31" s="51">
        <f>$AI$31*$B$45*CY39</f>
        <v>1478.4</v>
      </c>
    </row>
    <row r="32" spans="1:103" ht="12.75">
      <c r="A32" s="54" t="s">
        <v>40</v>
      </c>
      <c r="B32" s="54"/>
      <c r="C32" s="54"/>
      <c r="D32" s="54"/>
      <c r="E32" s="54"/>
      <c r="F32" s="54"/>
      <c r="G32" s="9" t="s">
        <v>77</v>
      </c>
      <c r="H32" s="10">
        <v>0.8379120879120879</v>
      </c>
      <c r="I32" s="12">
        <v>0.7</v>
      </c>
      <c r="J32" s="30">
        <f aca="true" t="shared" si="76" ref="J32:X32">$I$32*J39*$B$45</f>
        <v>4989.599999999999</v>
      </c>
      <c r="K32" s="30">
        <f t="shared" si="76"/>
        <v>7494.48</v>
      </c>
      <c r="L32" s="30">
        <f t="shared" si="76"/>
        <v>0</v>
      </c>
      <c r="M32" s="30">
        <f t="shared" si="76"/>
        <v>0</v>
      </c>
      <c r="N32" s="30">
        <f t="shared" si="76"/>
        <v>0</v>
      </c>
      <c r="O32" s="30">
        <f t="shared" si="76"/>
        <v>0</v>
      </c>
      <c r="P32" s="30">
        <f t="shared" si="76"/>
        <v>0</v>
      </c>
      <c r="Q32" s="30">
        <f t="shared" si="76"/>
        <v>0</v>
      </c>
      <c r="R32" s="30">
        <f t="shared" si="76"/>
        <v>0</v>
      </c>
      <c r="S32" s="30">
        <f t="shared" si="76"/>
        <v>0</v>
      </c>
      <c r="T32" s="30">
        <f t="shared" si="76"/>
        <v>0</v>
      </c>
      <c r="U32" s="30">
        <f t="shared" si="76"/>
        <v>0</v>
      </c>
      <c r="V32" s="30">
        <f t="shared" si="76"/>
        <v>0</v>
      </c>
      <c r="W32" s="30">
        <f t="shared" si="76"/>
        <v>0</v>
      </c>
      <c r="X32" s="30">
        <f t="shared" si="76"/>
        <v>0</v>
      </c>
      <c r="Y32" s="25" t="s">
        <v>21</v>
      </c>
      <c r="Z32" s="23">
        <v>0.8379120879120879</v>
      </c>
      <c r="AA32" s="44">
        <v>0.58</v>
      </c>
      <c r="AB32" s="30">
        <f>$AA$32*AB39*$B$45</f>
        <v>0</v>
      </c>
      <c r="AC32" s="30">
        <f>$AA$32*AC39*$B$45</f>
        <v>0</v>
      </c>
      <c r="AD32" s="30">
        <f>$AA$32*AD39*$B$45</f>
        <v>0</v>
      </c>
      <c r="AE32" s="30">
        <f>$AA$32*AE39*$B$45</f>
        <v>0</v>
      </c>
      <c r="AF32" s="30">
        <f>$AA$32*AF39*$B$45</f>
        <v>0</v>
      </c>
      <c r="AG32" s="9" t="s">
        <v>77</v>
      </c>
      <c r="AH32" s="23">
        <v>0.8379120879120879</v>
      </c>
      <c r="AI32" s="12">
        <v>0.77</v>
      </c>
      <c r="AJ32" s="24">
        <f aca="true" t="shared" si="77" ref="AJ32:AQ32">$AI$32*$B$45*AJ39</f>
        <v>1360.128</v>
      </c>
      <c r="AK32" s="24">
        <f t="shared" si="77"/>
        <v>1335.18</v>
      </c>
      <c r="AL32" s="24">
        <f t="shared" si="77"/>
        <v>939.7080000000001</v>
      </c>
      <c r="AM32" s="24">
        <f t="shared" si="77"/>
        <v>0</v>
      </c>
      <c r="AN32" s="24">
        <f t="shared" si="77"/>
        <v>0</v>
      </c>
      <c r="AO32" s="24">
        <f t="shared" si="77"/>
        <v>0</v>
      </c>
      <c r="AP32" s="24">
        <f t="shared" si="77"/>
        <v>0</v>
      </c>
      <c r="AQ32" s="24">
        <f t="shared" si="77"/>
        <v>0</v>
      </c>
      <c r="AR32" s="9" t="s">
        <v>77</v>
      </c>
      <c r="AS32" s="23">
        <v>0.8379120879120879</v>
      </c>
      <c r="AT32" s="12">
        <v>0.77</v>
      </c>
      <c r="AU32" s="24">
        <f aca="true" t="shared" si="78" ref="AU32:CB32">$AT$32*AU39*$B$45</f>
        <v>3979.668</v>
      </c>
      <c r="AV32" s="24">
        <f t="shared" si="78"/>
        <v>5262.18</v>
      </c>
      <c r="AW32" s="24">
        <f t="shared" si="78"/>
        <v>0</v>
      </c>
      <c r="AX32" s="24">
        <f t="shared" si="78"/>
        <v>0</v>
      </c>
      <c r="AY32" s="24">
        <f t="shared" si="78"/>
        <v>0</v>
      </c>
      <c r="AZ32" s="24">
        <f t="shared" si="78"/>
        <v>0</v>
      </c>
      <c r="BA32" s="24">
        <f t="shared" si="78"/>
        <v>0</v>
      </c>
      <c r="BB32" s="24">
        <f t="shared" si="78"/>
        <v>0</v>
      </c>
      <c r="BC32" s="24">
        <f t="shared" si="78"/>
        <v>0</v>
      </c>
      <c r="BD32" s="24">
        <f t="shared" si="78"/>
        <v>0</v>
      </c>
      <c r="BE32" s="24">
        <f t="shared" si="78"/>
        <v>0</v>
      </c>
      <c r="BF32" s="24">
        <f t="shared" si="78"/>
        <v>0</v>
      </c>
      <c r="BG32" s="24">
        <f t="shared" si="78"/>
        <v>0</v>
      </c>
      <c r="BH32" s="24">
        <f t="shared" si="78"/>
        <v>0</v>
      </c>
      <c r="BI32" s="24">
        <f t="shared" si="78"/>
        <v>0</v>
      </c>
      <c r="BJ32" s="24">
        <f t="shared" si="78"/>
        <v>0</v>
      </c>
      <c r="BK32" s="24">
        <f t="shared" si="78"/>
        <v>0</v>
      </c>
      <c r="BL32" s="24">
        <f t="shared" si="78"/>
        <v>0</v>
      </c>
      <c r="BM32" s="24">
        <f t="shared" si="78"/>
        <v>0</v>
      </c>
      <c r="BN32" s="24">
        <f t="shared" si="78"/>
        <v>0</v>
      </c>
      <c r="BO32" s="24">
        <f t="shared" si="78"/>
        <v>0</v>
      </c>
      <c r="BP32" s="24">
        <f t="shared" si="78"/>
        <v>0</v>
      </c>
      <c r="BQ32" s="24">
        <f t="shared" si="78"/>
        <v>0</v>
      </c>
      <c r="BR32" s="24">
        <f t="shared" si="78"/>
        <v>0</v>
      </c>
      <c r="BS32" s="24">
        <f t="shared" si="78"/>
        <v>0</v>
      </c>
      <c r="BT32" s="24">
        <f t="shared" si="78"/>
        <v>0</v>
      </c>
      <c r="BU32" s="24">
        <f t="shared" si="78"/>
        <v>0</v>
      </c>
      <c r="BV32" s="24">
        <f t="shared" si="78"/>
        <v>0</v>
      </c>
      <c r="BW32" s="24">
        <f t="shared" si="78"/>
        <v>0</v>
      </c>
      <c r="BX32" s="24">
        <f t="shared" si="78"/>
        <v>0</v>
      </c>
      <c r="BY32" s="24">
        <f t="shared" si="78"/>
        <v>0</v>
      </c>
      <c r="BZ32" s="24">
        <f t="shared" si="78"/>
        <v>0</v>
      </c>
      <c r="CA32" s="24">
        <f t="shared" si="78"/>
        <v>0</v>
      </c>
      <c r="CB32" s="24">
        <f t="shared" si="78"/>
        <v>0</v>
      </c>
      <c r="CC32" s="25" t="s">
        <v>21</v>
      </c>
      <c r="CD32" s="23">
        <v>0.8379120879120879</v>
      </c>
      <c r="CE32" s="12">
        <v>0.58</v>
      </c>
      <c r="CF32" s="24">
        <f>$CE$32*$B$45*CF39</f>
        <v>0</v>
      </c>
      <c r="CG32" s="25" t="s">
        <v>21</v>
      </c>
      <c r="CH32" s="23">
        <v>0.8379120879120879</v>
      </c>
      <c r="CI32" s="44">
        <v>0.58</v>
      </c>
      <c r="CJ32" s="24">
        <f>$CI$32*$B$45*CJ39</f>
        <v>0</v>
      </c>
      <c r="CK32" s="9" t="s">
        <v>77</v>
      </c>
      <c r="CL32" s="23">
        <v>0.8379120879120879</v>
      </c>
      <c r="CM32" s="12">
        <v>0.77</v>
      </c>
      <c r="CN32" s="24">
        <f>$CM$32*$B$45*CN39</f>
        <v>960.0360000000001</v>
      </c>
      <c r="CO32" s="24">
        <f>$CM$32*$B$45*CO39</f>
        <v>977.592</v>
      </c>
      <c r="CP32" s="24">
        <f>$CM$32*$B$45*CP39</f>
        <v>959.112</v>
      </c>
      <c r="CQ32" s="9" t="s">
        <v>77</v>
      </c>
      <c r="CR32" s="23">
        <v>0.8379120879120879</v>
      </c>
      <c r="CS32" s="23">
        <v>0.52</v>
      </c>
      <c r="CT32" s="24">
        <f>$CS$32*CT39*$B$45</f>
        <v>2107.8720000000003</v>
      </c>
      <c r="CU32" s="24">
        <f>$CS$32*CU39*$B$45</f>
        <v>3240.432</v>
      </c>
      <c r="CV32" s="24">
        <f>$CS$32*CV39*$B$45</f>
        <v>3674.112</v>
      </c>
      <c r="CW32" s="24">
        <f>$CS$32*CW39*$B$45</f>
        <v>2042.3519999999999</v>
      </c>
      <c r="CX32" s="24">
        <f>$CS$32*CX39*$B$45</f>
        <v>882.336</v>
      </c>
      <c r="CY32" s="51">
        <f>$AI$32*$B$45*CY39</f>
        <v>1293.6000000000001</v>
      </c>
    </row>
    <row r="33" spans="1:103" ht="12.75">
      <c r="A33" s="54" t="s">
        <v>48</v>
      </c>
      <c r="B33" s="54"/>
      <c r="C33" s="54"/>
      <c r="D33" s="54"/>
      <c r="E33" s="54"/>
      <c r="F33" s="54"/>
      <c r="G33" s="9" t="s">
        <v>21</v>
      </c>
      <c r="H33" s="10">
        <v>0.8379120879120879</v>
      </c>
      <c r="I33" s="12">
        <v>0.38</v>
      </c>
      <c r="J33" s="30">
        <f aca="true" t="shared" si="79" ref="J33:X33">$I$33*J39*$B$45</f>
        <v>2708.64</v>
      </c>
      <c r="K33" s="30">
        <f t="shared" si="79"/>
        <v>4068.432</v>
      </c>
      <c r="L33" s="30">
        <f t="shared" si="79"/>
        <v>0</v>
      </c>
      <c r="M33" s="30">
        <f t="shared" si="79"/>
        <v>0</v>
      </c>
      <c r="N33" s="30">
        <f t="shared" si="79"/>
        <v>0</v>
      </c>
      <c r="O33" s="30">
        <f t="shared" si="79"/>
        <v>0</v>
      </c>
      <c r="P33" s="30">
        <f t="shared" si="79"/>
        <v>0</v>
      </c>
      <c r="Q33" s="30">
        <f t="shared" si="79"/>
        <v>0</v>
      </c>
      <c r="R33" s="30">
        <f t="shared" si="79"/>
        <v>0</v>
      </c>
      <c r="S33" s="30">
        <f t="shared" si="79"/>
        <v>0</v>
      </c>
      <c r="T33" s="30">
        <f t="shared" si="79"/>
        <v>0</v>
      </c>
      <c r="U33" s="30">
        <f t="shared" si="79"/>
        <v>0</v>
      </c>
      <c r="V33" s="30">
        <f t="shared" si="79"/>
        <v>0</v>
      </c>
      <c r="W33" s="30">
        <f t="shared" si="79"/>
        <v>0</v>
      </c>
      <c r="X33" s="30">
        <f t="shared" si="79"/>
        <v>0</v>
      </c>
      <c r="Y33" s="25" t="s">
        <v>21</v>
      </c>
      <c r="Z33" s="23">
        <v>0.8379120879120879</v>
      </c>
      <c r="AA33" s="44">
        <v>0.32</v>
      </c>
      <c r="AB33" s="30">
        <f>$AA$33*AB39*$B$45</f>
        <v>0</v>
      </c>
      <c r="AC33" s="30">
        <f>$AA$33*AC39*$B$45</f>
        <v>0</v>
      </c>
      <c r="AD33" s="30">
        <f>$AA$33*AD39*$B$45</f>
        <v>0</v>
      </c>
      <c r="AE33" s="30">
        <f>$AA$33*AE39*$B$45</f>
        <v>0</v>
      </c>
      <c r="AF33" s="30">
        <f>$AA$33*AF39*$B$45</f>
        <v>0</v>
      </c>
      <c r="AG33" s="9" t="s">
        <v>21</v>
      </c>
      <c r="AH33" s="23">
        <v>0.8379120879120879</v>
      </c>
      <c r="AI33" s="12">
        <v>0.39</v>
      </c>
      <c r="AJ33" s="24">
        <f aca="true" t="shared" si="80" ref="AJ33:AQ33">$AI$33*$B$45*AJ39</f>
        <v>688.896</v>
      </c>
      <c r="AK33" s="24">
        <f t="shared" si="80"/>
        <v>676.26</v>
      </c>
      <c r="AL33" s="24">
        <f t="shared" si="80"/>
        <v>475.95599999999996</v>
      </c>
      <c r="AM33" s="24">
        <f t="shared" si="80"/>
        <v>0</v>
      </c>
      <c r="AN33" s="24">
        <f t="shared" si="80"/>
        <v>0</v>
      </c>
      <c r="AO33" s="24">
        <f t="shared" si="80"/>
        <v>0</v>
      </c>
      <c r="AP33" s="24">
        <f t="shared" si="80"/>
        <v>0</v>
      </c>
      <c r="AQ33" s="24">
        <f t="shared" si="80"/>
        <v>0</v>
      </c>
      <c r="AR33" s="9" t="s">
        <v>21</v>
      </c>
      <c r="AS33" s="23">
        <v>0.8379120879120879</v>
      </c>
      <c r="AT33" s="12">
        <v>0.39</v>
      </c>
      <c r="AU33" s="24">
        <f aca="true" t="shared" si="81" ref="AU33:CB33">$AT$33*AU39*$B$45</f>
        <v>2015.6760000000002</v>
      </c>
      <c r="AV33" s="24">
        <f t="shared" si="81"/>
        <v>2665.26</v>
      </c>
      <c r="AW33" s="24">
        <f t="shared" si="81"/>
        <v>0</v>
      </c>
      <c r="AX33" s="24">
        <f t="shared" si="81"/>
        <v>0</v>
      </c>
      <c r="AY33" s="24">
        <f t="shared" si="81"/>
        <v>0</v>
      </c>
      <c r="AZ33" s="24">
        <f t="shared" si="81"/>
        <v>0</v>
      </c>
      <c r="BA33" s="24">
        <f t="shared" si="81"/>
        <v>0</v>
      </c>
      <c r="BB33" s="24">
        <f t="shared" si="81"/>
        <v>0</v>
      </c>
      <c r="BC33" s="24">
        <f t="shared" si="81"/>
        <v>0</v>
      </c>
      <c r="BD33" s="24">
        <f t="shared" si="81"/>
        <v>0</v>
      </c>
      <c r="BE33" s="24">
        <f t="shared" si="81"/>
        <v>0</v>
      </c>
      <c r="BF33" s="24">
        <f t="shared" si="81"/>
        <v>0</v>
      </c>
      <c r="BG33" s="24">
        <f t="shared" si="81"/>
        <v>0</v>
      </c>
      <c r="BH33" s="24">
        <f t="shared" si="81"/>
        <v>0</v>
      </c>
      <c r="BI33" s="24">
        <f t="shared" si="81"/>
        <v>0</v>
      </c>
      <c r="BJ33" s="24">
        <f t="shared" si="81"/>
        <v>0</v>
      </c>
      <c r="BK33" s="24">
        <f t="shared" si="81"/>
        <v>0</v>
      </c>
      <c r="BL33" s="24">
        <f t="shared" si="81"/>
        <v>0</v>
      </c>
      <c r="BM33" s="24">
        <f t="shared" si="81"/>
        <v>0</v>
      </c>
      <c r="BN33" s="24">
        <f t="shared" si="81"/>
        <v>0</v>
      </c>
      <c r="BO33" s="24">
        <f t="shared" si="81"/>
        <v>0</v>
      </c>
      <c r="BP33" s="24">
        <f t="shared" si="81"/>
        <v>0</v>
      </c>
      <c r="BQ33" s="24">
        <f t="shared" si="81"/>
        <v>0</v>
      </c>
      <c r="BR33" s="24">
        <f t="shared" si="81"/>
        <v>0</v>
      </c>
      <c r="BS33" s="24">
        <f t="shared" si="81"/>
        <v>0</v>
      </c>
      <c r="BT33" s="24">
        <f t="shared" si="81"/>
        <v>0</v>
      </c>
      <c r="BU33" s="24">
        <f t="shared" si="81"/>
        <v>0</v>
      </c>
      <c r="BV33" s="24">
        <f t="shared" si="81"/>
        <v>0</v>
      </c>
      <c r="BW33" s="24">
        <f t="shared" si="81"/>
        <v>0</v>
      </c>
      <c r="BX33" s="24">
        <f t="shared" si="81"/>
        <v>0</v>
      </c>
      <c r="BY33" s="24">
        <f t="shared" si="81"/>
        <v>0</v>
      </c>
      <c r="BZ33" s="24">
        <f t="shared" si="81"/>
        <v>0</v>
      </c>
      <c r="CA33" s="24">
        <f t="shared" si="81"/>
        <v>0</v>
      </c>
      <c r="CB33" s="24">
        <f t="shared" si="81"/>
        <v>0</v>
      </c>
      <c r="CC33" s="25" t="s">
        <v>21</v>
      </c>
      <c r="CD33" s="23">
        <v>0.8379120879120879</v>
      </c>
      <c r="CE33" s="12">
        <v>0.32</v>
      </c>
      <c r="CF33" s="24">
        <f>$CE$33*$B$45*CF39</f>
        <v>0</v>
      </c>
      <c r="CG33" s="25" t="s">
        <v>21</v>
      </c>
      <c r="CH33" s="23">
        <v>0.8379120879120879</v>
      </c>
      <c r="CI33" s="44">
        <v>0.32</v>
      </c>
      <c r="CJ33" s="24">
        <f>$CI$33*$B$45*CJ39</f>
        <v>0</v>
      </c>
      <c r="CK33" s="9" t="s">
        <v>21</v>
      </c>
      <c r="CL33" s="23">
        <v>0.8379120879120879</v>
      </c>
      <c r="CM33" s="12">
        <v>0.39</v>
      </c>
      <c r="CN33" s="24">
        <f>$CM$33*$B$45*CN39</f>
        <v>486.252</v>
      </c>
      <c r="CO33" s="24">
        <f>$CM$33*$B$45*CO39</f>
        <v>495.14399999999995</v>
      </c>
      <c r="CP33" s="24">
        <f>$CM$33*$B$45*CP39</f>
        <v>485.78399999999993</v>
      </c>
      <c r="CQ33" s="9" t="s">
        <v>21</v>
      </c>
      <c r="CR33" s="23">
        <v>0.8379120879120879</v>
      </c>
      <c r="CS33" s="23">
        <v>0.35</v>
      </c>
      <c r="CT33" s="24">
        <f>$CS$33*CT39*$B$45</f>
        <v>1418.7599999999998</v>
      </c>
      <c r="CU33" s="24">
        <f>$CS$33*CU39*$B$45</f>
        <v>2181.0599999999995</v>
      </c>
      <c r="CV33" s="24">
        <f>$CS$33*CV39*$B$45</f>
        <v>2472.96</v>
      </c>
      <c r="CW33" s="24">
        <f>$CS$33*CW39*$B$45</f>
        <v>1374.6599999999999</v>
      </c>
      <c r="CX33" s="24">
        <f>$CS$33*CX39*$B$45</f>
        <v>593.88</v>
      </c>
      <c r="CY33" s="51">
        <f>$AI$33*$B$45*CY39</f>
        <v>655.1999999999999</v>
      </c>
    </row>
    <row r="34" spans="1:103" ht="12.75">
      <c r="A34" s="54" t="s">
        <v>49</v>
      </c>
      <c r="B34" s="54"/>
      <c r="C34" s="54"/>
      <c r="D34" s="54"/>
      <c r="E34" s="54"/>
      <c r="F34" s="54"/>
      <c r="G34" s="9" t="s">
        <v>21</v>
      </c>
      <c r="H34" s="10">
        <v>0.8379120879120879</v>
      </c>
      <c r="I34" s="12">
        <v>0</v>
      </c>
      <c r="J34" s="30">
        <f aca="true" t="shared" si="82" ref="J34:X34">$I$34*J39*$B$45</f>
        <v>0</v>
      </c>
      <c r="K34" s="30">
        <f t="shared" si="82"/>
        <v>0</v>
      </c>
      <c r="L34" s="30">
        <f t="shared" si="82"/>
        <v>0</v>
      </c>
      <c r="M34" s="30">
        <f t="shared" si="82"/>
        <v>0</v>
      </c>
      <c r="N34" s="30">
        <f t="shared" si="82"/>
        <v>0</v>
      </c>
      <c r="O34" s="30">
        <f t="shared" si="82"/>
        <v>0</v>
      </c>
      <c r="P34" s="30">
        <f t="shared" si="82"/>
        <v>0</v>
      </c>
      <c r="Q34" s="30">
        <f t="shared" si="82"/>
        <v>0</v>
      </c>
      <c r="R34" s="30">
        <f t="shared" si="82"/>
        <v>0</v>
      </c>
      <c r="S34" s="24">
        <f>$AT$34*S39*$B$45</f>
        <v>0</v>
      </c>
      <c r="T34" s="24">
        <f>$AT$34*T39*$B$45</f>
        <v>0</v>
      </c>
      <c r="U34" s="24">
        <f>$AT$34*U39*$B$45</f>
        <v>0</v>
      </c>
      <c r="V34" s="24">
        <f>$AT$34*V39*$B$45</f>
        <v>0</v>
      </c>
      <c r="W34" s="24">
        <f>$AT$34*W39*$B$45</f>
        <v>0</v>
      </c>
      <c r="X34" s="30">
        <f t="shared" si="82"/>
        <v>0</v>
      </c>
      <c r="Y34" s="25" t="s">
        <v>21</v>
      </c>
      <c r="Z34" s="23">
        <v>0.8379120879120879</v>
      </c>
      <c r="AA34" s="44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30">
        <f>$AA$34*AF39*$B$45</f>
        <v>0</v>
      </c>
      <c r="AG34" s="9" t="s">
        <v>21</v>
      </c>
      <c r="AH34" s="23">
        <v>0.8379120879120879</v>
      </c>
      <c r="AI34" s="12">
        <v>0</v>
      </c>
      <c r="AJ34" s="24">
        <f aca="true" t="shared" si="83" ref="AJ34:AQ34">$AI$34*$B$45*AJ39</f>
        <v>0</v>
      </c>
      <c r="AK34" s="24">
        <f t="shared" si="83"/>
        <v>0</v>
      </c>
      <c r="AL34" s="24">
        <f t="shared" si="83"/>
        <v>0</v>
      </c>
      <c r="AM34" s="24">
        <f t="shared" si="83"/>
        <v>0</v>
      </c>
      <c r="AN34" s="24">
        <f t="shared" si="83"/>
        <v>0</v>
      </c>
      <c r="AO34" s="24">
        <f t="shared" si="83"/>
        <v>0</v>
      </c>
      <c r="AP34" s="24">
        <f t="shared" si="83"/>
        <v>0</v>
      </c>
      <c r="AQ34" s="24">
        <f t="shared" si="83"/>
        <v>0</v>
      </c>
      <c r="AR34" s="9" t="s">
        <v>21</v>
      </c>
      <c r="AS34" s="23">
        <v>0.8379120879120879</v>
      </c>
      <c r="AT34" s="12">
        <v>0</v>
      </c>
      <c r="AU34" s="24">
        <f aca="true" t="shared" si="84" ref="AU34:CB34">$AT$34*AU39*$B$45</f>
        <v>0</v>
      </c>
      <c r="AV34" s="24">
        <f t="shared" si="84"/>
        <v>0</v>
      </c>
      <c r="AW34" s="24">
        <f t="shared" si="84"/>
        <v>0</v>
      </c>
      <c r="AX34" s="24">
        <f t="shared" si="84"/>
        <v>0</v>
      </c>
      <c r="AY34" s="24">
        <f t="shared" si="84"/>
        <v>0</v>
      </c>
      <c r="AZ34" s="24">
        <f t="shared" si="84"/>
        <v>0</v>
      </c>
      <c r="BA34" s="24">
        <f t="shared" si="84"/>
        <v>0</v>
      </c>
      <c r="BB34" s="24">
        <f t="shared" si="84"/>
        <v>0</v>
      </c>
      <c r="BC34" s="24">
        <f t="shared" si="84"/>
        <v>0</v>
      </c>
      <c r="BD34" s="24">
        <f t="shared" si="84"/>
        <v>0</v>
      </c>
      <c r="BE34" s="24">
        <f t="shared" si="84"/>
        <v>0</v>
      </c>
      <c r="BF34" s="24">
        <f t="shared" si="84"/>
        <v>0</v>
      </c>
      <c r="BG34" s="24">
        <f t="shared" si="84"/>
        <v>0</v>
      </c>
      <c r="BH34" s="24">
        <f t="shared" si="84"/>
        <v>0</v>
      </c>
      <c r="BI34" s="24">
        <f t="shared" si="84"/>
        <v>0</v>
      </c>
      <c r="BJ34" s="24">
        <f t="shared" si="84"/>
        <v>0</v>
      </c>
      <c r="BK34" s="24">
        <f t="shared" si="84"/>
        <v>0</v>
      </c>
      <c r="BL34" s="24">
        <f t="shared" si="84"/>
        <v>0</v>
      </c>
      <c r="BM34" s="24">
        <f t="shared" si="84"/>
        <v>0</v>
      </c>
      <c r="BN34" s="24">
        <f t="shared" si="84"/>
        <v>0</v>
      </c>
      <c r="BO34" s="24">
        <f t="shared" si="84"/>
        <v>0</v>
      </c>
      <c r="BP34" s="24">
        <f t="shared" si="84"/>
        <v>0</v>
      </c>
      <c r="BQ34" s="24">
        <f t="shared" si="84"/>
        <v>0</v>
      </c>
      <c r="BR34" s="24">
        <f t="shared" si="84"/>
        <v>0</v>
      </c>
      <c r="BS34" s="24">
        <f t="shared" si="84"/>
        <v>0</v>
      </c>
      <c r="BT34" s="24">
        <f t="shared" si="84"/>
        <v>0</v>
      </c>
      <c r="BU34" s="24">
        <f t="shared" si="84"/>
        <v>0</v>
      </c>
      <c r="BV34" s="24">
        <f t="shared" si="84"/>
        <v>0</v>
      </c>
      <c r="BW34" s="24">
        <f t="shared" si="84"/>
        <v>0</v>
      </c>
      <c r="BX34" s="24">
        <f t="shared" si="84"/>
        <v>0</v>
      </c>
      <c r="BY34" s="24">
        <f t="shared" si="84"/>
        <v>0</v>
      </c>
      <c r="BZ34" s="24">
        <f t="shared" si="84"/>
        <v>0</v>
      </c>
      <c r="CA34" s="24">
        <f t="shared" si="84"/>
        <v>0</v>
      </c>
      <c r="CB34" s="24">
        <f t="shared" si="84"/>
        <v>0</v>
      </c>
      <c r="CC34" s="25" t="s">
        <v>21</v>
      </c>
      <c r="CD34" s="23">
        <v>0.8379120879120879</v>
      </c>
      <c r="CE34" s="12">
        <v>0</v>
      </c>
      <c r="CF34" s="24">
        <f>$CE$34*$B$45*CF39</f>
        <v>0</v>
      </c>
      <c r="CG34" s="25" t="s">
        <v>21</v>
      </c>
      <c r="CH34" s="23">
        <v>0.8379120879120879</v>
      </c>
      <c r="CI34" s="44">
        <v>0</v>
      </c>
      <c r="CJ34" s="24">
        <f>$CI$34*$B$45*CJ39</f>
        <v>0</v>
      </c>
      <c r="CK34" s="9" t="s">
        <v>21</v>
      </c>
      <c r="CL34" s="23">
        <v>0.8379120879120879</v>
      </c>
      <c r="CM34" s="12">
        <v>0</v>
      </c>
      <c r="CN34" s="24">
        <f>$CM$34*$B$45*CN39</f>
        <v>0</v>
      </c>
      <c r="CO34" s="24">
        <f>$CM$34*$B$45*CO39</f>
        <v>0</v>
      </c>
      <c r="CP34" s="24">
        <f>$CM$34*$B$45*CP39</f>
        <v>0</v>
      </c>
      <c r="CQ34" s="9" t="s">
        <v>21</v>
      </c>
      <c r="CR34" s="23">
        <v>0.8379120879120879</v>
      </c>
      <c r="CS34" s="23">
        <v>0</v>
      </c>
      <c r="CT34" s="24">
        <f>$CS$34*CT39*$B$45</f>
        <v>0</v>
      </c>
      <c r="CU34" s="24">
        <f>$CS$34*CU39*$B$45</f>
        <v>0</v>
      </c>
      <c r="CV34" s="24">
        <f>$CS$34*CV39*$B$45</f>
        <v>0</v>
      </c>
      <c r="CW34" s="24">
        <f>$CS$34*CW39*$B$45</f>
        <v>0</v>
      </c>
      <c r="CX34" s="24">
        <f>$CS$34*CX39*$B$45</f>
        <v>0</v>
      </c>
      <c r="CY34" s="51">
        <f>$AI$34*$B$45*CY39</f>
        <v>0</v>
      </c>
    </row>
    <row r="35" spans="1:103" ht="12.75">
      <c r="A35" s="54" t="s">
        <v>50</v>
      </c>
      <c r="B35" s="54"/>
      <c r="C35" s="54"/>
      <c r="D35" s="54"/>
      <c r="E35" s="54"/>
      <c r="F35" s="54"/>
      <c r="G35" s="9" t="s">
        <v>21</v>
      </c>
      <c r="H35" s="10">
        <v>0.8379120879120879</v>
      </c>
      <c r="I35" s="12">
        <v>0</v>
      </c>
      <c r="J35" s="30">
        <f aca="true" t="shared" si="85" ref="J35:X35">$I$35*J39*$B$45</f>
        <v>0</v>
      </c>
      <c r="K35" s="30">
        <f t="shared" si="85"/>
        <v>0</v>
      </c>
      <c r="L35" s="30">
        <f t="shared" si="85"/>
        <v>0</v>
      </c>
      <c r="M35" s="30">
        <f t="shared" si="85"/>
        <v>0</v>
      </c>
      <c r="N35" s="30">
        <f t="shared" si="85"/>
        <v>0</v>
      </c>
      <c r="O35" s="30">
        <f t="shared" si="85"/>
        <v>0</v>
      </c>
      <c r="P35" s="30">
        <f t="shared" si="85"/>
        <v>0</v>
      </c>
      <c r="Q35" s="30">
        <f t="shared" si="85"/>
        <v>0</v>
      </c>
      <c r="R35" s="30">
        <f t="shared" si="85"/>
        <v>0</v>
      </c>
      <c r="S35" s="24">
        <f>$AT$35*S39*$B$45</f>
        <v>0</v>
      </c>
      <c r="T35" s="24">
        <f>$AT$35*T39*$B$45</f>
        <v>0</v>
      </c>
      <c r="U35" s="24">
        <f>$AT$35*U39*$B$45</f>
        <v>0</v>
      </c>
      <c r="V35" s="24">
        <f>$AT$35*V39*$B$45</f>
        <v>0</v>
      </c>
      <c r="W35" s="24">
        <f>$AT$35*W39*$B$45</f>
        <v>0</v>
      </c>
      <c r="X35" s="30">
        <f t="shared" si="85"/>
        <v>0</v>
      </c>
      <c r="Y35" s="25" t="s">
        <v>21</v>
      </c>
      <c r="Z35" s="23">
        <v>0.8379120879120879</v>
      </c>
      <c r="AA35" s="44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30">
        <f>$AA$35*AF39*$B$45</f>
        <v>0</v>
      </c>
      <c r="AG35" s="9" t="s">
        <v>21</v>
      </c>
      <c r="AH35" s="23">
        <v>0.8379120879120879</v>
      </c>
      <c r="AI35" s="12">
        <v>0</v>
      </c>
      <c r="AJ35" s="24">
        <f aca="true" t="shared" si="86" ref="AJ35:AQ35">$AI$35*$B$45*AJ39</f>
        <v>0</v>
      </c>
      <c r="AK35" s="24">
        <f t="shared" si="86"/>
        <v>0</v>
      </c>
      <c r="AL35" s="24">
        <f t="shared" si="86"/>
        <v>0</v>
      </c>
      <c r="AM35" s="24">
        <f t="shared" si="86"/>
        <v>0</v>
      </c>
      <c r="AN35" s="24">
        <f t="shared" si="86"/>
        <v>0</v>
      </c>
      <c r="AO35" s="24">
        <f t="shared" si="86"/>
        <v>0</v>
      </c>
      <c r="AP35" s="24">
        <f t="shared" si="86"/>
        <v>0</v>
      </c>
      <c r="AQ35" s="24">
        <f t="shared" si="86"/>
        <v>0</v>
      </c>
      <c r="AR35" s="9" t="s">
        <v>21</v>
      </c>
      <c r="AS35" s="23">
        <v>0.8379120879120879</v>
      </c>
      <c r="AT35" s="12">
        <v>0</v>
      </c>
      <c r="AU35" s="24">
        <f aca="true" t="shared" si="87" ref="AU35:CB35">$AT$35*AU39*$B$45</f>
        <v>0</v>
      </c>
      <c r="AV35" s="24">
        <f t="shared" si="87"/>
        <v>0</v>
      </c>
      <c r="AW35" s="24">
        <f t="shared" si="87"/>
        <v>0</v>
      </c>
      <c r="AX35" s="24">
        <f t="shared" si="87"/>
        <v>0</v>
      </c>
      <c r="AY35" s="24">
        <f t="shared" si="87"/>
        <v>0</v>
      </c>
      <c r="AZ35" s="24">
        <f t="shared" si="87"/>
        <v>0</v>
      </c>
      <c r="BA35" s="24">
        <f t="shared" si="87"/>
        <v>0</v>
      </c>
      <c r="BB35" s="24">
        <f t="shared" si="87"/>
        <v>0</v>
      </c>
      <c r="BC35" s="24">
        <f t="shared" si="87"/>
        <v>0</v>
      </c>
      <c r="BD35" s="24">
        <f t="shared" si="87"/>
        <v>0</v>
      </c>
      <c r="BE35" s="24">
        <f t="shared" si="87"/>
        <v>0</v>
      </c>
      <c r="BF35" s="24">
        <f t="shared" si="87"/>
        <v>0</v>
      </c>
      <c r="BG35" s="24">
        <f t="shared" si="87"/>
        <v>0</v>
      </c>
      <c r="BH35" s="24">
        <f t="shared" si="87"/>
        <v>0</v>
      </c>
      <c r="BI35" s="24">
        <f t="shared" si="87"/>
        <v>0</v>
      </c>
      <c r="BJ35" s="24">
        <f t="shared" si="87"/>
        <v>0</v>
      </c>
      <c r="BK35" s="24">
        <f t="shared" si="87"/>
        <v>0</v>
      </c>
      <c r="BL35" s="24">
        <f t="shared" si="87"/>
        <v>0</v>
      </c>
      <c r="BM35" s="24">
        <f t="shared" si="87"/>
        <v>0</v>
      </c>
      <c r="BN35" s="24">
        <f t="shared" si="87"/>
        <v>0</v>
      </c>
      <c r="BO35" s="24">
        <f t="shared" si="87"/>
        <v>0</v>
      </c>
      <c r="BP35" s="24">
        <f t="shared" si="87"/>
        <v>0</v>
      </c>
      <c r="BQ35" s="24">
        <f t="shared" si="87"/>
        <v>0</v>
      </c>
      <c r="BR35" s="24">
        <f t="shared" si="87"/>
        <v>0</v>
      </c>
      <c r="BS35" s="24">
        <f t="shared" si="87"/>
        <v>0</v>
      </c>
      <c r="BT35" s="24">
        <f t="shared" si="87"/>
        <v>0</v>
      </c>
      <c r="BU35" s="24">
        <f t="shared" si="87"/>
        <v>0</v>
      </c>
      <c r="BV35" s="24">
        <f t="shared" si="87"/>
        <v>0</v>
      </c>
      <c r="BW35" s="24">
        <f t="shared" si="87"/>
        <v>0</v>
      </c>
      <c r="BX35" s="24">
        <f t="shared" si="87"/>
        <v>0</v>
      </c>
      <c r="BY35" s="24">
        <f t="shared" si="87"/>
        <v>0</v>
      </c>
      <c r="BZ35" s="24">
        <f t="shared" si="87"/>
        <v>0</v>
      </c>
      <c r="CA35" s="24">
        <f t="shared" si="87"/>
        <v>0</v>
      </c>
      <c r="CB35" s="24">
        <f t="shared" si="87"/>
        <v>0</v>
      </c>
      <c r="CC35" s="25" t="s">
        <v>21</v>
      </c>
      <c r="CD35" s="23">
        <v>0.8379120879120879</v>
      </c>
      <c r="CE35" s="12">
        <v>0</v>
      </c>
      <c r="CF35" s="24">
        <f>$CE$35*$B$45*CF39</f>
        <v>0</v>
      </c>
      <c r="CG35" s="25" t="s">
        <v>21</v>
      </c>
      <c r="CH35" s="23">
        <v>0.8379120879120879</v>
      </c>
      <c r="CI35" s="44">
        <v>0</v>
      </c>
      <c r="CJ35" s="24">
        <f>$CI$35*$B$45*CJ39</f>
        <v>0</v>
      </c>
      <c r="CK35" s="9" t="s">
        <v>21</v>
      </c>
      <c r="CL35" s="23">
        <v>0.8379120879120879</v>
      </c>
      <c r="CM35" s="12">
        <v>0</v>
      </c>
      <c r="CN35" s="24">
        <f>$CM$35*$B$45*CN39</f>
        <v>0</v>
      </c>
      <c r="CO35" s="24">
        <f>$CM$35*$B$45*CO39</f>
        <v>0</v>
      </c>
      <c r="CP35" s="24">
        <f>$CM$35*$B$45*CP39</f>
        <v>0</v>
      </c>
      <c r="CQ35" s="9" t="s">
        <v>21</v>
      </c>
      <c r="CR35" s="23">
        <v>0.8379120879120879</v>
      </c>
      <c r="CS35" s="23">
        <v>0</v>
      </c>
      <c r="CT35" s="24">
        <f>$CS$35*CT39*$B$45</f>
        <v>0</v>
      </c>
      <c r="CU35" s="24">
        <f>$CS$35*CU39*$B$45</f>
        <v>0</v>
      </c>
      <c r="CV35" s="24">
        <f>$CS$35*CV39*$B$45</f>
        <v>0</v>
      </c>
      <c r="CW35" s="24">
        <f>$CS$35*CW39*$B$45</f>
        <v>0</v>
      </c>
      <c r="CX35" s="24">
        <f>$CS$35*CX39*$B$45</f>
        <v>0</v>
      </c>
      <c r="CY35" s="51">
        <f>$AI$35*$B$45*CY39</f>
        <v>0</v>
      </c>
    </row>
    <row r="36" spans="1:103" ht="12.75">
      <c r="A36" s="55" t="s">
        <v>41</v>
      </c>
      <c r="B36" s="55"/>
      <c r="C36" s="55"/>
      <c r="D36" s="55"/>
      <c r="E36" s="55"/>
      <c r="F36" s="55"/>
      <c r="G36" s="11"/>
      <c r="H36" s="6">
        <f>SUM(H38:H40)</f>
        <v>114.22570239999999</v>
      </c>
      <c r="I36" s="39">
        <v>0</v>
      </c>
      <c r="J36" s="31">
        <f aca="true" t="shared" si="88" ref="J36:X36">$I$36*J39*$B$45</f>
        <v>0</v>
      </c>
      <c r="K36" s="31">
        <f t="shared" si="88"/>
        <v>0</v>
      </c>
      <c r="L36" s="31">
        <f t="shared" si="88"/>
        <v>0</v>
      </c>
      <c r="M36" s="31">
        <f t="shared" si="88"/>
        <v>0</v>
      </c>
      <c r="N36" s="31">
        <f t="shared" si="88"/>
        <v>0</v>
      </c>
      <c r="O36" s="31">
        <f t="shared" si="88"/>
        <v>0</v>
      </c>
      <c r="P36" s="31">
        <f t="shared" si="88"/>
        <v>0</v>
      </c>
      <c r="Q36" s="31">
        <f t="shared" si="88"/>
        <v>0</v>
      </c>
      <c r="R36" s="31">
        <f t="shared" si="88"/>
        <v>0</v>
      </c>
      <c r="S36" s="31">
        <f t="shared" si="88"/>
        <v>0</v>
      </c>
      <c r="T36" s="31">
        <f t="shared" si="88"/>
        <v>0</v>
      </c>
      <c r="U36" s="31">
        <f t="shared" si="88"/>
        <v>0</v>
      </c>
      <c r="V36" s="31">
        <f t="shared" si="88"/>
        <v>0</v>
      </c>
      <c r="W36" s="31">
        <f t="shared" si="88"/>
        <v>0</v>
      </c>
      <c r="X36" s="31">
        <f t="shared" si="88"/>
        <v>0</v>
      </c>
      <c r="Y36" s="26"/>
      <c r="Z36" s="28">
        <f>SUM(Z38:Z40)</f>
        <v>114.22570239999999</v>
      </c>
      <c r="AA36" s="45">
        <v>0.62</v>
      </c>
      <c r="AB36" s="31">
        <f>$AA$36*AB39*$B$45</f>
        <v>0</v>
      </c>
      <c r="AC36" s="31">
        <f>$AA$36*AC39*$B$45</f>
        <v>0</v>
      </c>
      <c r="AD36" s="31">
        <f>$AA$36*AD39*$B$45</f>
        <v>0</v>
      </c>
      <c r="AE36" s="31">
        <f>$AA$36*AE39*$B$45</f>
        <v>0</v>
      </c>
      <c r="AF36" s="31">
        <f>$AA$36*AF39*$B$45</f>
        <v>0</v>
      </c>
      <c r="AG36" s="11"/>
      <c r="AH36" s="28">
        <f>SUM(AH38:AH40)</f>
        <v>114.22570239999999</v>
      </c>
      <c r="AI36" s="39">
        <v>0</v>
      </c>
      <c r="AJ36" s="31">
        <f aca="true" t="shared" si="89" ref="AJ36:AQ36">$AI$36*$B$45*AJ39</f>
        <v>0</v>
      </c>
      <c r="AK36" s="31">
        <f t="shared" si="89"/>
        <v>0</v>
      </c>
      <c r="AL36" s="31">
        <f t="shared" si="89"/>
        <v>0</v>
      </c>
      <c r="AM36" s="31">
        <f t="shared" si="89"/>
        <v>0</v>
      </c>
      <c r="AN36" s="31">
        <f t="shared" si="89"/>
        <v>0</v>
      </c>
      <c r="AO36" s="31">
        <f t="shared" si="89"/>
        <v>0</v>
      </c>
      <c r="AP36" s="31">
        <f t="shared" si="89"/>
        <v>0</v>
      </c>
      <c r="AQ36" s="31">
        <f t="shared" si="89"/>
        <v>0</v>
      </c>
      <c r="AR36" s="11"/>
      <c r="AS36" s="28">
        <f>SUM(AS38:AS40)</f>
        <v>114.22570239999999</v>
      </c>
      <c r="AT36" s="39">
        <v>0</v>
      </c>
      <c r="AU36" s="31">
        <f aca="true" t="shared" si="90" ref="AU36:CB36">$AT$36*AU39*$B$45</f>
        <v>0</v>
      </c>
      <c r="AV36" s="31">
        <f t="shared" si="90"/>
        <v>0</v>
      </c>
      <c r="AW36" s="31">
        <f t="shared" si="90"/>
        <v>0</v>
      </c>
      <c r="AX36" s="31">
        <f t="shared" si="90"/>
        <v>0</v>
      </c>
      <c r="AY36" s="31">
        <f t="shared" si="90"/>
        <v>0</v>
      </c>
      <c r="AZ36" s="31">
        <f t="shared" si="90"/>
        <v>0</v>
      </c>
      <c r="BA36" s="31">
        <f t="shared" si="90"/>
        <v>0</v>
      </c>
      <c r="BB36" s="31">
        <f t="shared" si="90"/>
        <v>0</v>
      </c>
      <c r="BC36" s="31">
        <f t="shared" si="90"/>
        <v>0</v>
      </c>
      <c r="BD36" s="31">
        <f t="shared" si="90"/>
        <v>0</v>
      </c>
      <c r="BE36" s="31">
        <f t="shared" si="90"/>
        <v>0</v>
      </c>
      <c r="BF36" s="31">
        <f t="shared" si="90"/>
        <v>0</v>
      </c>
      <c r="BG36" s="31">
        <f t="shared" si="90"/>
        <v>0</v>
      </c>
      <c r="BH36" s="31">
        <f t="shared" si="90"/>
        <v>0</v>
      </c>
      <c r="BI36" s="31">
        <f t="shared" si="90"/>
        <v>0</v>
      </c>
      <c r="BJ36" s="31">
        <f t="shared" si="90"/>
        <v>0</v>
      </c>
      <c r="BK36" s="31">
        <f t="shared" si="90"/>
        <v>0</v>
      </c>
      <c r="BL36" s="31">
        <f t="shared" si="90"/>
        <v>0</v>
      </c>
      <c r="BM36" s="31">
        <f t="shared" si="90"/>
        <v>0</v>
      </c>
      <c r="BN36" s="31">
        <f t="shared" si="90"/>
        <v>0</v>
      </c>
      <c r="BO36" s="31">
        <f t="shared" si="90"/>
        <v>0</v>
      </c>
      <c r="BP36" s="31">
        <f t="shared" si="90"/>
        <v>0</v>
      </c>
      <c r="BQ36" s="31">
        <f t="shared" si="90"/>
        <v>0</v>
      </c>
      <c r="BR36" s="31">
        <f t="shared" si="90"/>
        <v>0</v>
      </c>
      <c r="BS36" s="31">
        <f t="shared" si="90"/>
        <v>0</v>
      </c>
      <c r="BT36" s="31">
        <f t="shared" si="90"/>
        <v>0</v>
      </c>
      <c r="BU36" s="31">
        <f t="shared" si="90"/>
        <v>0</v>
      </c>
      <c r="BV36" s="31">
        <f t="shared" si="90"/>
        <v>0</v>
      </c>
      <c r="BW36" s="31">
        <f t="shared" si="90"/>
        <v>0</v>
      </c>
      <c r="BX36" s="31">
        <f t="shared" si="90"/>
        <v>0</v>
      </c>
      <c r="BY36" s="31">
        <f t="shared" si="90"/>
        <v>0</v>
      </c>
      <c r="BZ36" s="31">
        <f t="shared" si="90"/>
        <v>0</v>
      </c>
      <c r="CA36" s="31">
        <f t="shared" si="90"/>
        <v>0</v>
      </c>
      <c r="CB36" s="31">
        <f t="shared" si="90"/>
        <v>0</v>
      </c>
      <c r="CC36" s="26"/>
      <c r="CD36" s="28">
        <f>SUM(CD38:CD40)</f>
        <v>114.22570239999999</v>
      </c>
      <c r="CE36" s="39">
        <v>0</v>
      </c>
      <c r="CF36" s="31">
        <f>$CE$36*$B$45*CF39</f>
        <v>0</v>
      </c>
      <c r="CG36" s="26"/>
      <c r="CH36" s="28">
        <f>SUM(CH38:CH40)</f>
        <v>114.22570239999999</v>
      </c>
      <c r="CI36" s="45">
        <v>0.62</v>
      </c>
      <c r="CJ36" s="31">
        <f>$CI$36*$B$45*CJ39</f>
        <v>0</v>
      </c>
      <c r="CK36" s="11"/>
      <c r="CL36" s="28">
        <f>SUM(CL38:CL40)</f>
        <v>114.22570239999999</v>
      </c>
      <c r="CM36" s="39">
        <v>0</v>
      </c>
      <c r="CN36" s="31">
        <f>$CM$36*$B$45*CN39</f>
        <v>0</v>
      </c>
      <c r="CO36" s="31">
        <f>$CM$36*$B$45*CO39</f>
        <v>0</v>
      </c>
      <c r="CP36" s="31">
        <f>$CM$36*$B$45*CP39</f>
        <v>0</v>
      </c>
      <c r="CQ36" s="11"/>
      <c r="CR36" s="28">
        <f>SUM(CR38:CR40)</f>
        <v>114.22570239999999</v>
      </c>
      <c r="CS36" s="28">
        <v>0</v>
      </c>
      <c r="CT36" s="31">
        <f>$CS$36*CT39*$B$45</f>
        <v>0</v>
      </c>
      <c r="CU36" s="31">
        <f>$CS$36*CU39*$B$45</f>
        <v>0</v>
      </c>
      <c r="CV36" s="31">
        <f>$CS$36*CV39*$B$45</f>
        <v>0</v>
      </c>
      <c r="CW36" s="31">
        <f>$CS$36*CW39*$B$45</f>
        <v>0</v>
      </c>
      <c r="CX36" s="31">
        <f>$CS$36*CX39*$B$45</f>
        <v>0</v>
      </c>
      <c r="CY36" s="52">
        <f>$AI$36*$B$45*CY39</f>
        <v>0</v>
      </c>
    </row>
    <row r="37" spans="1:103" ht="12.75">
      <c r="A37" s="60" t="s">
        <v>47</v>
      </c>
      <c r="B37" s="61"/>
      <c r="C37" s="61"/>
      <c r="D37" s="61"/>
      <c r="E37" s="61"/>
      <c r="F37" s="62"/>
      <c r="G37" s="11"/>
      <c r="H37" s="6"/>
      <c r="I37" s="39">
        <v>1.32</v>
      </c>
      <c r="J37" s="31">
        <f aca="true" t="shared" si="91" ref="J37:X37">$I$37*J39*$B$45</f>
        <v>9408.960000000001</v>
      </c>
      <c r="K37" s="31">
        <f t="shared" si="91"/>
        <v>14132.448000000002</v>
      </c>
      <c r="L37" s="31">
        <f t="shared" si="91"/>
        <v>0</v>
      </c>
      <c r="M37" s="31">
        <f t="shared" si="91"/>
        <v>0</v>
      </c>
      <c r="N37" s="31">
        <f t="shared" si="91"/>
        <v>0</v>
      </c>
      <c r="O37" s="31">
        <f t="shared" si="91"/>
        <v>0</v>
      </c>
      <c r="P37" s="31">
        <f t="shared" si="91"/>
        <v>0</v>
      </c>
      <c r="Q37" s="31">
        <f t="shared" si="91"/>
        <v>0</v>
      </c>
      <c r="R37" s="31">
        <f t="shared" si="91"/>
        <v>0</v>
      </c>
      <c r="S37" s="31">
        <f t="shared" si="91"/>
        <v>0</v>
      </c>
      <c r="T37" s="31">
        <f t="shared" si="91"/>
        <v>0</v>
      </c>
      <c r="U37" s="31">
        <f t="shared" si="91"/>
        <v>0</v>
      </c>
      <c r="V37" s="31">
        <f t="shared" si="91"/>
        <v>0</v>
      </c>
      <c r="W37" s="31">
        <f t="shared" si="91"/>
        <v>0</v>
      </c>
      <c r="X37" s="31">
        <f t="shared" si="91"/>
        <v>0</v>
      </c>
      <c r="Y37" s="26"/>
      <c r="Z37" s="28"/>
      <c r="AA37" s="45">
        <v>1.15</v>
      </c>
      <c r="AB37" s="31">
        <f>$AA$37*AB39*$B$45</f>
        <v>0</v>
      </c>
      <c r="AC37" s="31">
        <f>$AA$37*AC39*$B$45</f>
        <v>0</v>
      </c>
      <c r="AD37" s="31">
        <f>$AA$37*AD39*$B$45</f>
        <v>0</v>
      </c>
      <c r="AE37" s="31">
        <f>$AA$37*AE39*$B$45</f>
        <v>0</v>
      </c>
      <c r="AF37" s="31">
        <f>$AA$37*AF39*$B$45</f>
        <v>0</v>
      </c>
      <c r="AG37" s="11"/>
      <c r="AH37" s="28"/>
      <c r="AI37" s="39">
        <v>1.46</v>
      </c>
      <c r="AJ37" s="31">
        <f aca="true" t="shared" si="92" ref="AJ37:AQ37">$AI$37*$B$45*AJ39</f>
        <v>2578.944</v>
      </c>
      <c r="AK37" s="31">
        <f t="shared" si="92"/>
        <v>2531.64</v>
      </c>
      <c r="AL37" s="31">
        <f t="shared" si="92"/>
        <v>1781.784</v>
      </c>
      <c r="AM37" s="31">
        <f t="shared" si="92"/>
        <v>0</v>
      </c>
      <c r="AN37" s="31">
        <f t="shared" si="92"/>
        <v>0</v>
      </c>
      <c r="AO37" s="31">
        <f t="shared" si="92"/>
        <v>0</v>
      </c>
      <c r="AP37" s="31">
        <f t="shared" si="92"/>
        <v>0</v>
      </c>
      <c r="AQ37" s="31">
        <f t="shared" si="92"/>
        <v>0</v>
      </c>
      <c r="AR37" s="11"/>
      <c r="AS37" s="28"/>
      <c r="AT37" s="39">
        <v>1.46</v>
      </c>
      <c r="AU37" s="31">
        <f aca="true" t="shared" si="93" ref="AU37:CB37">$AT$37*AU39*$B$45</f>
        <v>7545.864</v>
      </c>
      <c r="AV37" s="31">
        <f t="shared" si="93"/>
        <v>9977.64</v>
      </c>
      <c r="AW37" s="31">
        <f t="shared" si="93"/>
        <v>0</v>
      </c>
      <c r="AX37" s="31">
        <f t="shared" si="93"/>
        <v>0</v>
      </c>
      <c r="AY37" s="31">
        <f t="shared" si="93"/>
        <v>0</v>
      </c>
      <c r="AZ37" s="31">
        <f t="shared" si="93"/>
        <v>0</v>
      </c>
      <c r="BA37" s="31">
        <f t="shared" si="93"/>
        <v>0</v>
      </c>
      <c r="BB37" s="31">
        <f t="shared" si="93"/>
        <v>0</v>
      </c>
      <c r="BC37" s="31">
        <f t="shared" si="93"/>
        <v>0</v>
      </c>
      <c r="BD37" s="31">
        <f t="shared" si="93"/>
        <v>0</v>
      </c>
      <c r="BE37" s="31">
        <f t="shared" si="93"/>
        <v>0</v>
      </c>
      <c r="BF37" s="31">
        <f t="shared" si="93"/>
        <v>0</v>
      </c>
      <c r="BG37" s="31">
        <f t="shared" si="93"/>
        <v>0</v>
      </c>
      <c r="BH37" s="31">
        <f t="shared" si="93"/>
        <v>0</v>
      </c>
      <c r="BI37" s="31">
        <f t="shared" si="93"/>
        <v>0</v>
      </c>
      <c r="BJ37" s="31">
        <f t="shared" si="93"/>
        <v>0</v>
      </c>
      <c r="BK37" s="31">
        <f t="shared" si="93"/>
        <v>0</v>
      </c>
      <c r="BL37" s="31">
        <f t="shared" si="93"/>
        <v>0</v>
      </c>
      <c r="BM37" s="31">
        <f t="shared" si="93"/>
        <v>0</v>
      </c>
      <c r="BN37" s="31">
        <f t="shared" si="93"/>
        <v>0</v>
      </c>
      <c r="BO37" s="31">
        <f t="shared" si="93"/>
        <v>0</v>
      </c>
      <c r="BP37" s="31">
        <f t="shared" si="93"/>
        <v>0</v>
      </c>
      <c r="BQ37" s="31">
        <f t="shared" si="93"/>
        <v>0</v>
      </c>
      <c r="BR37" s="31">
        <f t="shared" si="93"/>
        <v>0</v>
      </c>
      <c r="BS37" s="31">
        <f t="shared" si="93"/>
        <v>0</v>
      </c>
      <c r="BT37" s="31">
        <f t="shared" si="93"/>
        <v>0</v>
      </c>
      <c r="BU37" s="31">
        <f t="shared" si="93"/>
        <v>0</v>
      </c>
      <c r="BV37" s="31">
        <f t="shared" si="93"/>
        <v>0</v>
      </c>
      <c r="BW37" s="31">
        <f t="shared" si="93"/>
        <v>0</v>
      </c>
      <c r="BX37" s="31">
        <f t="shared" si="93"/>
        <v>0</v>
      </c>
      <c r="BY37" s="31">
        <f t="shared" si="93"/>
        <v>0</v>
      </c>
      <c r="BZ37" s="31">
        <f t="shared" si="93"/>
        <v>0</v>
      </c>
      <c r="CA37" s="31">
        <f t="shared" si="93"/>
        <v>0</v>
      </c>
      <c r="CB37" s="31">
        <f t="shared" si="93"/>
        <v>0</v>
      </c>
      <c r="CC37" s="26"/>
      <c r="CD37" s="28"/>
      <c r="CE37" s="39">
        <v>1.09</v>
      </c>
      <c r="CF37" s="31">
        <f>$CE$37*$B$45*CF39</f>
        <v>0</v>
      </c>
      <c r="CG37" s="26"/>
      <c r="CH37" s="28"/>
      <c r="CI37" s="45">
        <v>1.15</v>
      </c>
      <c r="CJ37" s="31">
        <f>$CI$37*$B$45*CJ39</f>
        <v>0</v>
      </c>
      <c r="CK37" s="11"/>
      <c r="CL37" s="28"/>
      <c r="CM37" s="39">
        <v>1.46</v>
      </c>
      <c r="CN37" s="31">
        <f>$CM$37*$B$45*CN39</f>
        <v>1820.328</v>
      </c>
      <c r="CO37" s="31">
        <f>$CM$37*$B$45*CO39</f>
        <v>1853.616</v>
      </c>
      <c r="CP37" s="31">
        <f>$CM$37*$B$45*CP39</f>
        <v>1818.5759999999998</v>
      </c>
      <c r="CQ37" s="11"/>
      <c r="CR37" s="28"/>
      <c r="CS37" s="39">
        <v>1.05</v>
      </c>
      <c r="CT37" s="31">
        <f>$CS$37*CT39*$B$45</f>
        <v>4256.280000000001</v>
      </c>
      <c r="CU37" s="31">
        <f>$CS$37*CU39*$B$45</f>
        <v>6543.18</v>
      </c>
      <c r="CV37" s="31">
        <f>$CS$37*CV39*$B$45</f>
        <v>7418.88</v>
      </c>
      <c r="CW37" s="31">
        <f>$CS$37*CW39*$B$45</f>
        <v>4123.9800000000005</v>
      </c>
      <c r="CX37" s="31">
        <f>$CS$37*CX39*$B$45</f>
        <v>1781.6399999999999</v>
      </c>
      <c r="CY37" s="52">
        <f>$AI$37*$B$45*CY39</f>
        <v>2452.7999999999997</v>
      </c>
    </row>
    <row r="38" spans="1:103" ht="12.75">
      <c r="A38" s="59" t="s">
        <v>26</v>
      </c>
      <c r="B38" s="59"/>
      <c r="C38" s="59"/>
      <c r="D38" s="59"/>
      <c r="E38" s="59"/>
      <c r="F38" s="59"/>
      <c r="G38" s="15"/>
      <c r="H38" s="16">
        <f>H29+H24+H15+H10</f>
        <v>99.99999999999999</v>
      </c>
      <c r="I38" s="40"/>
      <c r="J38" s="21">
        <f aca="true" t="shared" si="94" ref="J38:X38">J29+J24+J15+J10+J36+J37</f>
        <v>128375.28</v>
      </c>
      <c r="K38" s="21">
        <f t="shared" si="94"/>
        <v>192822.264</v>
      </c>
      <c r="L38" s="21">
        <f t="shared" si="94"/>
        <v>0</v>
      </c>
      <c r="M38" s="21">
        <f t="shared" si="94"/>
        <v>0</v>
      </c>
      <c r="N38" s="21">
        <f t="shared" si="94"/>
        <v>0</v>
      </c>
      <c r="O38" s="21">
        <f t="shared" si="94"/>
        <v>0</v>
      </c>
      <c r="P38" s="21">
        <f t="shared" si="94"/>
        <v>0</v>
      </c>
      <c r="Q38" s="21">
        <f t="shared" si="94"/>
        <v>0</v>
      </c>
      <c r="R38" s="21">
        <f t="shared" si="94"/>
        <v>0</v>
      </c>
      <c r="S38" s="21">
        <f>S29+S24+S15+S10+S36+S37</f>
        <v>0</v>
      </c>
      <c r="T38" s="21">
        <f>T29+T24+T15+T10+T36+T37</f>
        <v>0</v>
      </c>
      <c r="U38" s="21">
        <f>U29+U24+U15+U10+U36+U37</f>
        <v>0</v>
      </c>
      <c r="V38" s="21">
        <f>V29+V24+V15+V10+V36+V37</f>
        <v>0</v>
      </c>
      <c r="W38" s="21">
        <f>W29+W24+W15+W10+W36+W37</f>
        <v>0</v>
      </c>
      <c r="X38" s="21">
        <f t="shared" si="94"/>
        <v>0</v>
      </c>
      <c r="Y38" s="32"/>
      <c r="Z38" s="33">
        <f>Z29+Z24+Z15+Z10</f>
        <v>99.99999999999999</v>
      </c>
      <c r="AA38" s="45"/>
      <c r="AB38" s="21">
        <f>AB29+AB24+AB15+AB10+AB36+AB37</f>
        <v>0</v>
      </c>
      <c r="AC38" s="21">
        <f>AC29+AC24+AC15+AC10+AC36+AC37</f>
        <v>0</v>
      </c>
      <c r="AD38" s="21">
        <f>AD29+AD24+AD15+AD10+AD36+AD37</f>
        <v>0</v>
      </c>
      <c r="AE38" s="21">
        <f>AE29+AE24+AE15+AE10+AE36+AE37</f>
        <v>0</v>
      </c>
      <c r="AF38" s="21">
        <f>AF29+AF24+AF15+AF10+AF36+AF37</f>
        <v>0</v>
      </c>
      <c r="AG38" s="15"/>
      <c r="AH38" s="33">
        <f>AH29+AH24+AH15+AH10</f>
        <v>99.99999999999999</v>
      </c>
      <c r="AI38" s="12"/>
      <c r="AJ38" s="21">
        <f aca="true" t="shared" si="95" ref="AJ38:AQ38">AJ29+AJ24+AJ15+AJ10+AJ36+AJ37</f>
        <v>32342.783999999996</v>
      </c>
      <c r="AK38" s="21">
        <f t="shared" si="95"/>
        <v>31749.54</v>
      </c>
      <c r="AL38" s="21">
        <f t="shared" si="95"/>
        <v>22345.524</v>
      </c>
      <c r="AM38" s="21">
        <f t="shared" si="95"/>
        <v>0</v>
      </c>
      <c r="AN38" s="21">
        <f t="shared" si="95"/>
        <v>0</v>
      </c>
      <c r="AO38" s="21">
        <f t="shared" si="95"/>
        <v>0</v>
      </c>
      <c r="AP38" s="21">
        <f t="shared" si="95"/>
        <v>0</v>
      </c>
      <c r="AQ38" s="21">
        <f t="shared" si="95"/>
        <v>0</v>
      </c>
      <c r="AR38" s="15"/>
      <c r="AS38" s="33">
        <f>AS29+AS24+AS15+AS10</f>
        <v>99.99999999999999</v>
      </c>
      <c r="AT38" s="12"/>
      <c r="AU38" s="21">
        <f aca="true" t="shared" si="96" ref="AU38:CB38">AU29+AU24+AU15+AU10+AU36+AU37</f>
        <v>94633.40400000001</v>
      </c>
      <c r="AV38" s="21">
        <f t="shared" si="96"/>
        <v>125130.54</v>
      </c>
      <c r="AW38" s="21">
        <f t="shared" si="96"/>
        <v>0</v>
      </c>
      <c r="AX38" s="21">
        <f t="shared" si="96"/>
        <v>0</v>
      </c>
      <c r="AY38" s="21">
        <f t="shared" si="96"/>
        <v>0</v>
      </c>
      <c r="AZ38" s="21">
        <f t="shared" si="96"/>
        <v>0</v>
      </c>
      <c r="BA38" s="21">
        <f t="shared" si="96"/>
        <v>0</v>
      </c>
      <c r="BB38" s="21">
        <f t="shared" si="96"/>
        <v>0</v>
      </c>
      <c r="BC38" s="21">
        <f t="shared" si="96"/>
        <v>0</v>
      </c>
      <c r="BD38" s="21">
        <f t="shared" si="96"/>
        <v>0</v>
      </c>
      <c r="BE38" s="21">
        <f t="shared" si="96"/>
        <v>0</v>
      </c>
      <c r="BF38" s="21">
        <f t="shared" si="96"/>
        <v>0</v>
      </c>
      <c r="BG38" s="21">
        <f t="shared" si="96"/>
        <v>0</v>
      </c>
      <c r="BH38" s="21">
        <f t="shared" si="96"/>
        <v>0</v>
      </c>
      <c r="BI38" s="21">
        <f t="shared" si="96"/>
        <v>0</v>
      </c>
      <c r="BJ38" s="21">
        <f t="shared" si="96"/>
        <v>0</v>
      </c>
      <c r="BK38" s="21">
        <f t="shared" si="96"/>
        <v>0</v>
      </c>
      <c r="BL38" s="21">
        <f t="shared" si="96"/>
        <v>0</v>
      </c>
      <c r="BM38" s="21">
        <f t="shared" si="96"/>
        <v>0</v>
      </c>
      <c r="BN38" s="21">
        <f t="shared" si="96"/>
        <v>0</v>
      </c>
      <c r="BO38" s="21">
        <f t="shared" si="96"/>
        <v>0</v>
      </c>
      <c r="BP38" s="21">
        <f t="shared" si="96"/>
        <v>0</v>
      </c>
      <c r="BQ38" s="21">
        <f t="shared" si="96"/>
        <v>0</v>
      </c>
      <c r="BR38" s="21">
        <f t="shared" si="96"/>
        <v>0</v>
      </c>
      <c r="BS38" s="21">
        <f t="shared" si="96"/>
        <v>0</v>
      </c>
      <c r="BT38" s="21">
        <f t="shared" si="96"/>
        <v>0</v>
      </c>
      <c r="BU38" s="21">
        <f t="shared" si="96"/>
        <v>0</v>
      </c>
      <c r="BV38" s="21">
        <f t="shared" si="96"/>
        <v>0</v>
      </c>
      <c r="BW38" s="21">
        <f t="shared" si="96"/>
        <v>0</v>
      </c>
      <c r="BX38" s="21">
        <f t="shared" si="96"/>
        <v>0</v>
      </c>
      <c r="BY38" s="21">
        <f t="shared" si="96"/>
        <v>0</v>
      </c>
      <c r="BZ38" s="21">
        <f t="shared" si="96"/>
        <v>0</v>
      </c>
      <c r="CA38" s="21">
        <f t="shared" si="96"/>
        <v>0</v>
      </c>
      <c r="CB38" s="21">
        <f t="shared" si="96"/>
        <v>0</v>
      </c>
      <c r="CC38" s="32"/>
      <c r="CD38" s="33">
        <f>CD29+CD24+CD15+CD10</f>
        <v>99.99999999999999</v>
      </c>
      <c r="CE38" s="40"/>
      <c r="CF38" s="21">
        <f>CF29+CF24+CF15+CF10+CF36+CF37</f>
        <v>0</v>
      </c>
      <c r="CG38" s="32"/>
      <c r="CH38" s="33">
        <f>CH29+CH24+CH15+CH10</f>
        <v>99.99999999999999</v>
      </c>
      <c r="CI38" s="45"/>
      <c r="CJ38" s="21">
        <f>CJ29+CJ24+CJ15+CJ10+CJ36+CJ37</f>
        <v>0</v>
      </c>
      <c r="CK38" s="15"/>
      <c r="CL38" s="33">
        <f>CL29+CL24+CL15+CL10</f>
        <v>99.99999999999999</v>
      </c>
      <c r="CM38" s="40"/>
      <c r="CN38" s="21">
        <f>CN29+CN24+CN15+CN10+CN36+CN37</f>
        <v>22828.908000000003</v>
      </c>
      <c r="CO38" s="21">
        <f>CO29+CO24+CO15+CO10+CO36+CO37</f>
        <v>23246.376000000004</v>
      </c>
      <c r="CP38" s="21">
        <f>CP29+CP24+CP15+CP10+CP36+CP37</f>
        <v>22806.936</v>
      </c>
      <c r="CQ38" s="15"/>
      <c r="CR38" s="33">
        <f>CR29+CR24+CR15+CR10</f>
        <v>99.99999999999999</v>
      </c>
      <c r="CS38" s="20"/>
      <c r="CT38" s="21">
        <f aca="true" t="shared" si="97" ref="CT38:CY38">CT29+CT24+CT15+CT10+CT36+CT37</f>
        <v>49372.848000000005</v>
      </c>
      <c r="CU38" s="21">
        <f t="shared" si="97"/>
        <v>75900.888</v>
      </c>
      <c r="CV38" s="21">
        <f t="shared" si="97"/>
        <v>86059.008</v>
      </c>
      <c r="CW38" s="21">
        <f t="shared" si="97"/>
        <v>47838.168000000005</v>
      </c>
      <c r="CX38" s="21">
        <f t="shared" si="97"/>
        <v>20667.024</v>
      </c>
      <c r="CY38" s="50">
        <f t="shared" si="97"/>
        <v>30760.8</v>
      </c>
    </row>
    <row r="39" spans="1:103" ht="12.75">
      <c r="A39" s="59" t="s">
        <v>27</v>
      </c>
      <c r="B39" s="59"/>
      <c r="C39" s="59"/>
      <c r="D39" s="59"/>
      <c r="E39" s="59"/>
      <c r="F39" s="59"/>
      <c r="G39" s="15"/>
      <c r="H39" s="15"/>
      <c r="I39" s="41"/>
      <c r="J39" s="21">
        <v>594</v>
      </c>
      <c r="K39" s="21">
        <v>892.2</v>
      </c>
      <c r="L39" s="21">
        <v>0</v>
      </c>
      <c r="M39" s="21">
        <v>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2"/>
      <c r="Z39" s="32"/>
      <c r="AA39" s="46"/>
      <c r="AB39" s="21"/>
      <c r="AC39" s="21"/>
      <c r="AD39" s="21"/>
      <c r="AE39" s="21"/>
      <c r="AF39" s="21"/>
      <c r="AG39" s="15"/>
      <c r="AH39" s="32"/>
      <c r="AI39" s="41"/>
      <c r="AJ39" s="21">
        <v>147.2</v>
      </c>
      <c r="AK39" s="21">
        <v>144.5</v>
      </c>
      <c r="AL39" s="21">
        <v>101.7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15"/>
      <c r="AS39" s="32"/>
      <c r="AT39" s="41"/>
      <c r="AU39" s="21">
        <v>430.7</v>
      </c>
      <c r="AV39" s="21">
        <v>569.5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/>
      <c r="BZ39" s="21"/>
      <c r="CA39" s="21"/>
      <c r="CB39" s="21"/>
      <c r="CC39" s="32"/>
      <c r="CD39" s="32"/>
      <c r="CE39" s="41"/>
      <c r="CF39" s="21"/>
      <c r="CG39" s="32"/>
      <c r="CH39" s="32"/>
      <c r="CI39" s="46"/>
      <c r="CJ39" s="21">
        <v>0</v>
      </c>
      <c r="CK39" s="15"/>
      <c r="CL39" s="32"/>
      <c r="CM39" s="41"/>
      <c r="CN39" s="21">
        <v>103.9</v>
      </c>
      <c r="CO39" s="21">
        <v>105.8</v>
      </c>
      <c r="CP39" s="21">
        <v>103.8</v>
      </c>
      <c r="CQ39" s="15"/>
      <c r="CR39" s="32"/>
      <c r="CS39" s="34"/>
      <c r="CT39" s="21">
        <v>337.8</v>
      </c>
      <c r="CU39" s="21">
        <v>519.3</v>
      </c>
      <c r="CV39" s="21">
        <v>588.8</v>
      </c>
      <c r="CW39" s="21">
        <v>327.3</v>
      </c>
      <c r="CX39" s="21">
        <v>141.4</v>
      </c>
      <c r="CY39" s="50">
        <v>140</v>
      </c>
    </row>
    <row r="40" spans="1:103" s="17" customFormat="1" ht="25.5" customHeight="1">
      <c r="A40" s="58" t="s">
        <v>53</v>
      </c>
      <c r="B40" s="58"/>
      <c r="C40" s="58"/>
      <c r="D40" s="58"/>
      <c r="E40" s="58"/>
      <c r="F40" s="58"/>
      <c r="G40" s="4"/>
      <c r="H40" s="4">
        <f>7.28*1.416*1.2*1.15</f>
        <v>14.225702399999998</v>
      </c>
      <c r="I40" s="42">
        <f>I15+I24+I29+I36+I37</f>
        <v>18.01</v>
      </c>
      <c r="J40" s="34">
        <f aca="true" t="shared" si="98" ref="J40:X40">J38/12/J39</f>
        <v>18.01</v>
      </c>
      <c r="K40" s="34">
        <f t="shared" si="98"/>
        <v>18.009999999999998</v>
      </c>
      <c r="L40" s="34" t="e">
        <f t="shared" si="98"/>
        <v>#DIV/0!</v>
      </c>
      <c r="M40" s="34" t="e">
        <f t="shared" si="98"/>
        <v>#DIV/0!</v>
      </c>
      <c r="N40" s="34" t="e">
        <f t="shared" si="98"/>
        <v>#DIV/0!</v>
      </c>
      <c r="O40" s="34" t="e">
        <f t="shared" si="98"/>
        <v>#DIV/0!</v>
      </c>
      <c r="P40" s="34" t="e">
        <f t="shared" si="98"/>
        <v>#DIV/0!</v>
      </c>
      <c r="Q40" s="34" t="e">
        <f t="shared" si="98"/>
        <v>#DIV/0!</v>
      </c>
      <c r="R40" s="34" t="e">
        <f t="shared" si="98"/>
        <v>#DIV/0!</v>
      </c>
      <c r="S40" s="34" t="e">
        <f>S38/12/S39</f>
        <v>#DIV/0!</v>
      </c>
      <c r="T40" s="34" t="e">
        <f>T38/12/T39</f>
        <v>#DIV/0!</v>
      </c>
      <c r="U40" s="34" t="e">
        <f>U38/12/U39</f>
        <v>#DIV/0!</v>
      </c>
      <c r="V40" s="34" t="e">
        <f>V38/12/V39</f>
        <v>#DIV/0!</v>
      </c>
      <c r="W40" s="34" t="e">
        <f>W38/12/W39</f>
        <v>#DIV/0!</v>
      </c>
      <c r="X40" s="34" t="e">
        <f t="shared" si="98"/>
        <v>#DIV/0!</v>
      </c>
      <c r="Y40" s="34"/>
      <c r="Z40" s="34">
        <f>7.28*1.416*1.2*1.15</f>
        <v>14.225702399999998</v>
      </c>
      <c r="AA40" s="42">
        <f>AA15+AA24+AA29+AA36+AA37</f>
        <v>15.110000000000001</v>
      </c>
      <c r="AB40" s="34" t="e">
        <f>AB38/12/AB39</f>
        <v>#DIV/0!</v>
      </c>
      <c r="AC40" s="34" t="e">
        <f>AC38/12/AC39</f>
        <v>#DIV/0!</v>
      </c>
      <c r="AD40" s="34" t="e">
        <f>AD38/12/AD39</f>
        <v>#DIV/0!</v>
      </c>
      <c r="AE40" s="34" t="e">
        <f>AE38/12/AE39</f>
        <v>#DIV/0!</v>
      </c>
      <c r="AF40" s="34" t="e">
        <f>AF38/12/AF39</f>
        <v>#DIV/0!</v>
      </c>
      <c r="AG40" s="4"/>
      <c r="AH40" s="34">
        <f>7.28*1.416*1.2*1.15</f>
        <v>14.225702399999998</v>
      </c>
      <c r="AI40" s="42">
        <f>AI15+AI24+AI29+AI36+AI37</f>
        <v>18.310000000000002</v>
      </c>
      <c r="AJ40" s="34">
        <f aca="true" t="shared" si="99" ref="AJ40:AQ40">AJ38/12/AJ39</f>
        <v>18.31</v>
      </c>
      <c r="AK40" s="34">
        <f t="shared" si="99"/>
        <v>18.310000000000002</v>
      </c>
      <c r="AL40" s="34">
        <f t="shared" si="99"/>
        <v>18.310000000000002</v>
      </c>
      <c r="AM40" s="34" t="e">
        <f t="shared" si="99"/>
        <v>#DIV/0!</v>
      </c>
      <c r="AN40" s="34" t="e">
        <f t="shared" si="99"/>
        <v>#DIV/0!</v>
      </c>
      <c r="AO40" s="34" t="e">
        <f t="shared" si="99"/>
        <v>#DIV/0!</v>
      </c>
      <c r="AP40" s="34" t="e">
        <f t="shared" si="99"/>
        <v>#DIV/0!</v>
      </c>
      <c r="AQ40" s="34" t="e">
        <f t="shared" si="99"/>
        <v>#DIV/0!</v>
      </c>
      <c r="AR40" s="4"/>
      <c r="AS40" s="34">
        <f>7.28*1.416*1.2*1.15</f>
        <v>14.225702399999998</v>
      </c>
      <c r="AT40" s="42">
        <f>AT15+AT24+AT29+AT36+AT37</f>
        <v>18.310000000000002</v>
      </c>
      <c r="AU40" s="34">
        <f aca="true" t="shared" si="100" ref="AU40:CB40">AU38/12/AU39</f>
        <v>18.310000000000002</v>
      </c>
      <c r="AV40" s="34">
        <f t="shared" si="100"/>
        <v>18.31</v>
      </c>
      <c r="AW40" s="34" t="e">
        <f t="shared" si="100"/>
        <v>#DIV/0!</v>
      </c>
      <c r="AX40" s="34" t="e">
        <f t="shared" si="100"/>
        <v>#DIV/0!</v>
      </c>
      <c r="AY40" s="34" t="e">
        <f t="shared" si="100"/>
        <v>#DIV/0!</v>
      </c>
      <c r="AZ40" s="34" t="e">
        <f t="shared" si="100"/>
        <v>#DIV/0!</v>
      </c>
      <c r="BA40" s="34" t="e">
        <f t="shared" si="100"/>
        <v>#DIV/0!</v>
      </c>
      <c r="BB40" s="34" t="e">
        <f t="shared" si="100"/>
        <v>#DIV/0!</v>
      </c>
      <c r="BC40" s="34" t="e">
        <f t="shared" si="100"/>
        <v>#DIV/0!</v>
      </c>
      <c r="BD40" s="34" t="e">
        <f t="shared" si="100"/>
        <v>#DIV/0!</v>
      </c>
      <c r="BE40" s="34" t="e">
        <f t="shared" si="100"/>
        <v>#DIV/0!</v>
      </c>
      <c r="BF40" s="34" t="e">
        <f t="shared" si="100"/>
        <v>#DIV/0!</v>
      </c>
      <c r="BG40" s="34" t="e">
        <f t="shared" si="100"/>
        <v>#DIV/0!</v>
      </c>
      <c r="BH40" s="34" t="e">
        <f t="shared" si="100"/>
        <v>#DIV/0!</v>
      </c>
      <c r="BI40" s="34" t="e">
        <f t="shared" si="100"/>
        <v>#DIV/0!</v>
      </c>
      <c r="BJ40" s="34" t="e">
        <f t="shared" si="100"/>
        <v>#DIV/0!</v>
      </c>
      <c r="BK40" s="34" t="e">
        <f t="shared" si="100"/>
        <v>#DIV/0!</v>
      </c>
      <c r="BL40" s="34" t="e">
        <f t="shared" si="100"/>
        <v>#DIV/0!</v>
      </c>
      <c r="BM40" s="34" t="e">
        <f t="shared" si="100"/>
        <v>#DIV/0!</v>
      </c>
      <c r="BN40" s="34" t="e">
        <f t="shared" si="100"/>
        <v>#DIV/0!</v>
      </c>
      <c r="BO40" s="34" t="e">
        <f t="shared" si="100"/>
        <v>#DIV/0!</v>
      </c>
      <c r="BP40" s="34" t="e">
        <f t="shared" si="100"/>
        <v>#DIV/0!</v>
      </c>
      <c r="BQ40" s="34" t="e">
        <f t="shared" si="100"/>
        <v>#DIV/0!</v>
      </c>
      <c r="BR40" s="34" t="e">
        <f t="shared" si="100"/>
        <v>#DIV/0!</v>
      </c>
      <c r="BS40" s="34" t="e">
        <f t="shared" si="100"/>
        <v>#DIV/0!</v>
      </c>
      <c r="BT40" s="34" t="e">
        <f t="shared" si="100"/>
        <v>#DIV/0!</v>
      </c>
      <c r="BU40" s="34" t="e">
        <f t="shared" si="100"/>
        <v>#DIV/0!</v>
      </c>
      <c r="BV40" s="34" t="e">
        <f t="shared" si="100"/>
        <v>#DIV/0!</v>
      </c>
      <c r="BW40" s="34" t="e">
        <f t="shared" si="100"/>
        <v>#DIV/0!</v>
      </c>
      <c r="BX40" s="34" t="e">
        <f t="shared" si="100"/>
        <v>#DIV/0!</v>
      </c>
      <c r="BY40" s="34" t="e">
        <f t="shared" si="100"/>
        <v>#DIV/0!</v>
      </c>
      <c r="BZ40" s="34" t="e">
        <f t="shared" si="100"/>
        <v>#DIV/0!</v>
      </c>
      <c r="CA40" s="34" t="e">
        <f t="shared" si="100"/>
        <v>#DIV/0!</v>
      </c>
      <c r="CB40" s="34" t="e">
        <f t="shared" si="100"/>
        <v>#DIV/0!</v>
      </c>
      <c r="CC40" s="34"/>
      <c r="CD40" s="34">
        <f>7.28*1.416*1.2*1.15</f>
        <v>14.225702399999998</v>
      </c>
      <c r="CE40" s="42">
        <f>CE15+CE24+CE29+CE36+CE37</f>
        <v>14.89</v>
      </c>
      <c r="CF40" s="34" t="e">
        <f>CF38/12/CF39</f>
        <v>#DIV/0!</v>
      </c>
      <c r="CG40" s="34"/>
      <c r="CH40" s="34">
        <f>7.28*1.416*1.2*1.15</f>
        <v>14.225702399999998</v>
      </c>
      <c r="CI40" s="42">
        <f>CI15+CI24+CI29+CI36+CI37</f>
        <v>15.110000000000001</v>
      </c>
      <c r="CJ40" s="34" t="e">
        <f>CJ38/12/CJ39</f>
        <v>#DIV/0!</v>
      </c>
      <c r="CK40" s="4"/>
      <c r="CL40" s="34">
        <f>7.28*1.416*1.2*1.15</f>
        <v>14.225702399999998</v>
      </c>
      <c r="CM40" s="42">
        <f>CM15+CM24+CM29+CM36+CM37</f>
        <v>18.310000000000002</v>
      </c>
      <c r="CN40" s="34">
        <f>CN38/12/CN39</f>
        <v>18.310000000000002</v>
      </c>
      <c r="CO40" s="34">
        <f>CO38/12/CO39</f>
        <v>18.310000000000002</v>
      </c>
      <c r="CP40" s="34">
        <f>CP38/12/CP39</f>
        <v>18.310000000000002</v>
      </c>
      <c r="CQ40" s="4"/>
      <c r="CR40" s="34">
        <f>7.28*1.416*1.2*1.15</f>
        <v>14.225702399999998</v>
      </c>
      <c r="CS40" s="42">
        <f>CS15+CS24+CS29+CS36+CS37</f>
        <v>12.180000000000001</v>
      </c>
      <c r="CT40" s="34">
        <f aca="true" t="shared" si="101" ref="CT40:CY40">CT38/12/CT39</f>
        <v>12.180000000000001</v>
      </c>
      <c r="CU40" s="34">
        <f t="shared" si="101"/>
        <v>12.180000000000001</v>
      </c>
      <c r="CV40" s="34">
        <f t="shared" si="101"/>
        <v>12.180000000000001</v>
      </c>
      <c r="CW40" s="34">
        <f t="shared" si="101"/>
        <v>12.180000000000001</v>
      </c>
      <c r="CX40" s="34">
        <f t="shared" si="101"/>
        <v>12.180000000000001</v>
      </c>
      <c r="CY40" s="41">
        <f t="shared" si="101"/>
        <v>18.310000000000002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5">
    <mergeCell ref="CQ8:CX8"/>
    <mergeCell ref="AG8:AQ8"/>
    <mergeCell ref="A12:F12"/>
    <mergeCell ref="G7:CN7"/>
    <mergeCell ref="A7:F9"/>
    <mergeCell ref="A10:F10"/>
    <mergeCell ref="CG8:CJ8"/>
    <mergeCell ref="AR8:CB8"/>
    <mergeCell ref="CC8:CF8"/>
    <mergeCell ref="CK8:CP8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16:F16"/>
    <mergeCell ref="A11:F11"/>
    <mergeCell ref="A13:F13"/>
    <mergeCell ref="A25:F25"/>
    <mergeCell ref="A27:F27"/>
    <mergeCell ref="A26:F26"/>
    <mergeCell ref="A15:F1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29:F29"/>
    <mergeCell ref="A35:F35"/>
    <mergeCell ref="A33:F33"/>
    <mergeCell ref="A34:F34"/>
    <mergeCell ref="Y8:AF8"/>
    <mergeCell ref="G8:X8"/>
    <mergeCell ref="A18:F18"/>
    <mergeCell ref="A19:F19"/>
    <mergeCell ref="A20:F20"/>
  </mergeCells>
  <printOptions/>
  <pageMargins left="0.2362204724409449" right="0.11811023622047245" top="0.2362204724409449" bottom="0.1968503937007874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2014-09-24T11:02:14Z</cp:lastPrinted>
  <dcterms:created xsi:type="dcterms:W3CDTF">2014-09-23T13:13:47Z</dcterms:created>
  <dcterms:modified xsi:type="dcterms:W3CDTF">2014-09-29T06:37:18Z</dcterms:modified>
  <cp:category/>
  <cp:version/>
  <cp:contentType/>
  <cp:contentStatus/>
</cp:coreProperties>
</file>